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2600061\Desktop\III Q\"/>
    </mc:Choice>
  </mc:AlternateContent>
  <bookViews>
    <workbookView xWindow="0" yWindow="0" windowWidth="24000" windowHeight="9300"/>
  </bookViews>
  <sheets>
    <sheet name="RC" sheetId="8" r:id="rId1"/>
    <sheet name="RI" sheetId="9" r:id="rId2"/>
    <sheet name="Info" sheetId="5" r:id="rId3"/>
  </sheets>
  <externalReferences>
    <externalReference r:id="rId4"/>
    <externalReference r:id="rId5"/>
    <externalReference r:id="rId6"/>
  </externalReferences>
  <definedNames>
    <definedName name="AccType" localSheetId="0">[1]Lists!$C$2:$C$5</definedName>
    <definedName name="AccType" localSheetId="1">[1]Lists!$C$2:$C$5</definedName>
    <definedName name="AccType">[2]Lists!$C$2:$C$5</definedName>
    <definedName name="Banks" localSheetId="0">#REF!</definedName>
    <definedName name="Banks" localSheetId="1">#REF!</definedName>
    <definedName name="Banks">#REF!</definedName>
    <definedName name="Conditions" localSheetId="0">#REF!</definedName>
    <definedName name="Conditions" localSheetId="1">#REF!</definedName>
    <definedName name="Conditions">#REF!</definedName>
    <definedName name="CounterPartTypes" localSheetId="0">[1]Lists!$B$2:$B$7</definedName>
    <definedName name="CounterPartTypes" localSheetId="1">[1]Lists!$B$2:$B$7</definedName>
    <definedName name="CounterPartTypes">[2]Lists!$B$2:$B$7</definedName>
    <definedName name="L_FORMULAS_GEO">[3]ListSheet!$W$2:$W$15</definedName>
    <definedName name="LiabType" localSheetId="0">[1]Lists!$D$2:$D$4</definedName>
    <definedName name="LiabType" localSheetId="1">[1]Lists!$D$2:$D$4</definedName>
    <definedName name="LiabType">[2]Lists!$D$2:$D$4</definedName>
    <definedName name="Locations" localSheetId="0">#REF!</definedName>
    <definedName name="Locations" localSheetId="1">#REF!</definedName>
    <definedName name="Locations">#REF!</definedName>
    <definedName name="Machines" localSheetId="0">#REF!</definedName>
    <definedName name="Machines" localSheetId="1">#REF!</definedName>
    <definedName name="Machines">#REF!</definedName>
    <definedName name="Misoebi" localSheetId="0">[1]Lists!$O$2:$O$77</definedName>
    <definedName name="Misoebi" localSheetId="1">[1]Lists!$O$2:$O$77</definedName>
    <definedName name="Misoebi">[2]Lists!$O$2:$O$77</definedName>
    <definedName name="_xlnm.Print_Area" localSheetId="2">Info!$A$1:$C$45</definedName>
    <definedName name="_xlnm.Print_Area" localSheetId="0">'RC'!$A$1:$E$41</definedName>
    <definedName name="_xlnm.Print_Area" localSheetId="1">RI!$A$1:$E$69</definedName>
    <definedName name="Regions" localSheetId="0">[1]Lists!$A$2:$A$13</definedName>
    <definedName name="Regions" localSheetId="1">[1]Lists!$A$2:$A$13</definedName>
    <definedName name="Regions">[2]Lists!$A$2:$A$13</definedName>
    <definedName name="Residence" localSheetId="0">[1]Lists!$E$2:$E$3</definedName>
    <definedName name="Residence" localSheetId="1">[1]Lists!$E$2:$E$3</definedName>
    <definedName name="Residence">[2]Lists!$E$2:$E$3</definedName>
    <definedName name="Types" localSheetId="0">#REF!</definedName>
    <definedName name="Types" localSheetId="1">#REF!</definedName>
    <definedName name="Types">#REF!</definedName>
    <definedName name="work" localSheetId="0">#REF!</definedName>
    <definedName name="work" localSheetId="1">#REF!</definedName>
    <definedName name="work">#REF!</definedName>
    <definedName name="Yesno" localSheetId="0">[1]Lists!$F$2:$F$3</definedName>
    <definedName name="Yesno" localSheetId="1">[1]Lists!$F$2:$F$3</definedName>
    <definedName name="Yesno">[2]Lists!$F$2:$F$3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9" l="1"/>
  <c r="D11" i="8" l="1"/>
  <c r="C11" i="8"/>
  <c r="C18" i="8" s="1"/>
  <c r="E66" i="9"/>
  <c r="E64" i="9"/>
  <c r="C61" i="9"/>
  <c r="E61" i="9" s="1"/>
  <c r="E60" i="9"/>
  <c r="E59" i="9"/>
  <c r="E58" i="9"/>
  <c r="D53" i="9"/>
  <c r="C53" i="9"/>
  <c r="E52" i="9"/>
  <c r="E51" i="9"/>
  <c r="E50" i="9"/>
  <c r="E49" i="9"/>
  <c r="E48" i="9"/>
  <c r="E47" i="9"/>
  <c r="E44" i="9"/>
  <c r="E43" i="9"/>
  <c r="E42" i="9"/>
  <c r="E41" i="9"/>
  <c r="E40" i="9"/>
  <c r="E39" i="9"/>
  <c r="E38" i="9"/>
  <c r="E37" i="9"/>
  <c r="D45" i="9"/>
  <c r="D54" i="9" s="1"/>
  <c r="C36" i="9"/>
  <c r="C45" i="9" s="1"/>
  <c r="D33" i="9"/>
  <c r="C33" i="9"/>
  <c r="E32" i="9"/>
  <c r="E31" i="9"/>
  <c r="E30" i="9"/>
  <c r="E29" i="9"/>
  <c r="E28" i="9"/>
  <c r="E27" i="9"/>
  <c r="E26" i="9"/>
  <c r="E23" i="9"/>
  <c r="E22" i="9"/>
  <c r="E21" i="9"/>
  <c r="E20" i="9"/>
  <c r="E19" i="9"/>
  <c r="E18" i="9"/>
  <c r="E17" i="9"/>
  <c r="D16" i="9"/>
  <c r="C16" i="9"/>
  <c r="E15" i="9"/>
  <c r="E14" i="9"/>
  <c r="E13" i="9"/>
  <c r="E12" i="9"/>
  <c r="E11" i="9"/>
  <c r="E10" i="9"/>
  <c r="E9" i="9"/>
  <c r="D8" i="9"/>
  <c r="D24" i="9" s="1"/>
  <c r="C8" i="9"/>
  <c r="C24" i="9" s="1"/>
  <c r="E7" i="9"/>
  <c r="E32" i="8"/>
  <c r="E31" i="8"/>
  <c r="E30" i="8"/>
  <c r="E29" i="8"/>
  <c r="C33" i="8"/>
  <c r="E33" i="8" s="1"/>
  <c r="E25" i="8"/>
  <c r="E24" i="8"/>
  <c r="E23" i="8"/>
  <c r="E22" i="8"/>
  <c r="E21" i="8"/>
  <c r="D26" i="8"/>
  <c r="D34" i="8" s="1"/>
  <c r="C26" i="8"/>
  <c r="E17" i="8"/>
  <c r="E16" i="8"/>
  <c r="E15" i="8"/>
  <c r="E14" i="8"/>
  <c r="E13" i="8"/>
  <c r="E12" i="8"/>
  <c r="E10" i="8"/>
  <c r="E9" i="8"/>
  <c r="E7" i="8"/>
  <c r="E53" i="9" l="1"/>
  <c r="D34" i="9"/>
  <c r="D56" i="9" s="1"/>
  <c r="D63" i="9" s="1"/>
  <c r="D65" i="9" s="1"/>
  <c r="D67" i="9" s="1"/>
  <c r="E33" i="9"/>
  <c r="E16" i="9"/>
  <c r="E36" i="9"/>
  <c r="E8" i="9"/>
  <c r="E11" i="8"/>
  <c r="D18" i="8"/>
  <c r="C34" i="9"/>
  <c r="E24" i="9"/>
  <c r="E45" i="9"/>
  <c r="C54" i="9"/>
  <c r="E54" i="9" s="1"/>
  <c r="E26" i="8"/>
  <c r="C34" i="8"/>
  <c r="E34" i="8" s="1"/>
  <c r="E20" i="8"/>
  <c r="E28" i="8"/>
  <c r="E8" i="8"/>
  <c r="E18" i="8" l="1"/>
  <c r="C56" i="9"/>
  <c r="E34" i="9"/>
  <c r="E56" i="9" l="1"/>
  <c r="C63" i="9"/>
  <c r="C65" i="9" l="1"/>
  <c r="E63" i="9"/>
  <c r="E65" i="9" l="1"/>
  <c r="C67" i="9"/>
  <c r="E67" i="9" s="1"/>
</calcChain>
</file>

<file path=xl/sharedStrings.xml><?xml version="1.0" encoding="utf-8"?>
<sst xmlns="http://schemas.openxmlformats.org/spreadsheetml/2006/main" count="134" uniqueCount="117">
  <si>
    <t>კომპანია</t>
  </si>
  <si>
    <t>თარიღი:</t>
  </si>
  <si>
    <t>RC</t>
  </si>
  <si>
    <t>საბალანსო უწყისი</t>
  </si>
  <si>
    <t>ლარებში</t>
  </si>
  <si>
    <t>N</t>
  </si>
  <si>
    <t>აქტივები</t>
  </si>
  <si>
    <t>ლარი</t>
  </si>
  <si>
    <t>უცხ. ვალუტა</t>
  </si>
  <si>
    <t>სულ</t>
  </si>
  <si>
    <t>ნაღდი ფული</t>
  </si>
  <si>
    <t>ფულადი სახსრები კომერციულ ბანკებში</t>
  </si>
  <si>
    <t>მთლიანი სესხები</t>
  </si>
  <si>
    <t>მინუს: სესხების შესაძლო დანაკარგების რეზერვი</t>
  </si>
  <si>
    <t>წმინდა სესხები</t>
  </si>
  <si>
    <t>ფასიანი ქაღალდები</t>
  </si>
  <si>
    <t>დარიცხული მისაღები პროცენტები და დივიდენდები</t>
  </si>
  <si>
    <t>დასაკუთრებული უძრავი და მოძრავი ქონება</t>
  </si>
  <si>
    <t>ინვესტიციები საწესდებო კაპიტალში</t>
  </si>
  <si>
    <t>ძირითადი საშუალებები და არამატერიალური აქტივები</t>
  </si>
  <si>
    <t>სხვა აქტივები</t>
  </si>
  <si>
    <t>მთლიანი აქტივები</t>
  </si>
  <si>
    <t>ვალდებულებები</t>
  </si>
  <si>
    <t>საფინანსო ინსტიტუტებიდან ნასესხები სახსრები</t>
  </si>
  <si>
    <t>ფიზიკური და იურიდიული პირებისაგან ნასესხები სახსრები</t>
  </si>
  <si>
    <t>საკუთარი სავალო ფასიანი ქაღალდები</t>
  </si>
  <si>
    <t>დარიცხული გადასახდელი პროცენტები და დივიდენდები</t>
  </si>
  <si>
    <t>სხვა ვალდებულებები</t>
  </si>
  <si>
    <t>სუბორდინირებული ვალდებულებები</t>
  </si>
  <si>
    <t>მთლიანი ვალდებულებები</t>
  </si>
  <si>
    <t>კაპიტალი</t>
  </si>
  <si>
    <t>საწესდებო (სადამფუძნებლო) კაპიტალი</t>
  </si>
  <si>
    <t>საემისიო კაპიტალი</t>
  </si>
  <si>
    <t>გრანტები და შემოწირულობა კაპიტალში</t>
  </si>
  <si>
    <t>გაუნაწილებელი მოგება</t>
  </si>
  <si>
    <t>აქტივების გადაფასების რეზერვი</t>
  </si>
  <si>
    <t>მთლიანი კაპიტალი</t>
  </si>
  <si>
    <t>მთლიანი ვალდებულებები და კაპიტალი</t>
  </si>
  <si>
    <t>RI</t>
  </si>
  <si>
    <t>მოგება–ზარალის უწყისი</t>
  </si>
  <si>
    <t>საპროცენტო შემოსავლები</t>
  </si>
  <si>
    <t>ბანკებში განთავსებული ფულადი სახსრების მიხედვით</t>
  </si>
  <si>
    <t>ფიზიკურ პირებზე გაცემული სესხების მიხედვით</t>
  </si>
  <si>
    <t xml:space="preserve">ვაჭრობა და მომსახურება </t>
  </si>
  <si>
    <t>სამომხმარებლო სესხები</t>
  </si>
  <si>
    <t xml:space="preserve">სოფლის მეურნეობა </t>
  </si>
  <si>
    <t>ონლაინ სესხები</t>
  </si>
  <si>
    <t>ლომბარდი</t>
  </si>
  <si>
    <t>განვადება</t>
  </si>
  <si>
    <t>სხვა</t>
  </si>
  <si>
    <t>იურიდიულ პირებზე გაცემული სესხების მიხედვით</t>
  </si>
  <si>
    <t>ვაჭრობისა და მომსახურების სფეროს სესხების მიხედვით</t>
  </si>
  <si>
    <t>სოფლის მეურნეობისა და მეტყევეობის სფეროს სესხების მიხედვით</t>
  </si>
  <si>
    <t>ტრანსპორტისა და კავშირგაბმულობის სფეროს სესხების მიხედვით</t>
  </si>
  <si>
    <t>დანარჩენი სესხების მიხედვით</t>
  </si>
  <si>
    <t>შემოსავლები ჯარიმებიდან/საურავებიდან კლიენტებისათვის მიცემული სესხების მიხედვით</t>
  </si>
  <si>
    <t>საპროცენტო და დისკონტური შემოსავლები ფასიანი ქაღალდებიდან</t>
  </si>
  <si>
    <t>სხვა საპროცენტო შემოსავლები</t>
  </si>
  <si>
    <t>მთლიანი საპროცენტო შემოსავლები</t>
  </si>
  <si>
    <t>საპროცენტო ხარჯები</t>
  </si>
  <si>
    <t>საფინანსო ინსტიტუტებიდან მოზიდულ სახსრებზე გადახდილი პროცენტები</t>
  </si>
  <si>
    <t>ფიზიკური პირებიდან ნასესხებ სახსრებზე  გადახდილი პროცენტები</t>
  </si>
  <si>
    <t>იურიდიული პირებიდან ნასესხებ სახსრებზე გადახდილი პროცენტები</t>
  </si>
  <si>
    <t>ფიზიკურ პირებზე გაცემულ საკუთარ სავალო ფასიან ქაღალდებზე გადახდილი პროცენტები</t>
  </si>
  <si>
    <t>იურიდიულ პირებზე გაცემულ საკუთარ სავალო ფასიან ქაღალდებზე გადახდილი პროცენტები</t>
  </si>
  <si>
    <t>სუბორდინირებულ ვალდებულებებზე გადახდილი პროცენტები</t>
  </si>
  <si>
    <t>სხვა საპროცენტო ხარჯები</t>
  </si>
  <si>
    <t>მთლიანი საპროცენტო ხარჯები</t>
  </si>
  <si>
    <t>წმინდა საპროცენტო შემოსავალი</t>
  </si>
  <si>
    <t>არასაპროცენტო შემოსავლები</t>
  </si>
  <si>
    <t>წმინდა საკომისიო და სხვა შემოსავლები მომსახურეობის მიხედვით</t>
  </si>
  <si>
    <t xml:space="preserve"> საკომისიო და სხვა შემოსავლები გაწეული მომსახურეობის მიხედვით</t>
  </si>
  <si>
    <t xml:space="preserve"> საკომისიო და სხვა ხარჯები მიღებული მომსახურეობის მიხედვით</t>
  </si>
  <si>
    <t>მიღებული დივიდენდები</t>
  </si>
  <si>
    <t>მოგება (ზარალი) ფასიანი ქაღალდებიდან</t>
  </si>
  <si>
    <t>მოგება (ზარალი) ვალუტის ყიდვა–გაყიდვის ოპერაციებიდან</t>
  </si>
  <si>
    <t>მოგება (ზარალი) სავალუტო სახსრების გადაფასებიდან</t>
  </si>
  <si>
    <t>მოგება (ზარალი) ქონების გაყიდვიდან</t>
  </si>
  <si>
    <t>სხვა არასაპროცენტო შემოსავლები</t>
  </si>
  <si>
    <t>მთლიანი არასაპროცენტო შემოსავლები</t>
  </si>
  <si>
    <t>არასაპროცენტო ხარჯები</t>
  </si>
  <si>
    <t>განვითარების, საკონსულტაციო და მარკეტინგის ხარჯები</t>
  </si>
  <si>
    <t>პერსონალის ხარჯები</t>
  </si>
  <si>
    <t>ძირითადი საშუალებების საექსპლოატაციო ხარჯები</t>
  </si>
  <si>
    <t>იჯარის ხარჯები</t>
  </si>
  <si>
    <t>ცვეთისა და ამორტიზაციის ხარჯები</t>
  </si>
  <si>
    <t>სხვა არასაპროცენტო ხარჯები</t>
  </si>
  <si>
    <t>მთლიანი არასაპროცენტო ხარჯები</t>
  </si>
  <si>
    <t>წმინდა არასაპროცენტო შემოსავალი</t>
  </si>
  <si>
    <t>წმინდა მოგება დარეზერვებამდე</t>
  </si>
  <si>
    <t>ზარალი სესხების შესაძლო დანაკარგების მიხედვით</t>
  </si>
  <si>
    <t>ზარალი ინვესტიციების და ფასიანი ქაღალდების გაუფასურების შესაძლო დანაკარგების მიხედვით</t>
  </si>
  <si>
    <t>ზარალი სხვა აქტივების შესაძლო დანაკარგების მიხედვით</t>
  </si>
  <si>
    <t>მთლიანი ზარალი აქტივების შესაძლო დანაკარგების მიხედვით</t>
  </si>
  <si>
    <t>მოგება გადასახადის გადახდამდე და გაუთვალისწინებელ შემოსავალ–ხარჯებამდე</t>
  </si>
  <si>
    <t>მოგების გადასახადი</t>
  </si>
  <si>
    <t>მოგება გადასახადის გადახდის შემდეგ</t>
  </si>
  <si>
    <t>გაუთვალისწინებელი შემოსავლები (ხარჯები)</t>
  </si>
  <si>
    <t>წმინდა მოგება</t>
  </si>
  <si>
    <t>სამეთვალყურეო საბჭოს შემადგენლობა</t>
  </si>
  <si>
    <t>დირექტორთა საბჭოს შემადგენლობა</t>
  </si>
  <si>
    <t>ინფორმაცია სამეთვალყურეო საბჭოს, დირექტორატის და აქციონერთა შესახებ</t>
  </si>
  <si>
    <t xml:space="preserve"> ბენეფიცირების ჩამონათვალი, რომლებიც პირდაპირ და არაპირდაპირ ფლობენ აქციების 10%–ს ან მეტს წილების მითითებით</t>
  </si>
  <si>
    <t>საწესდებო კაპიტალის 10% და მეტი წილის მფლობელი აქციონერების ჩამონათვალი წილების მითითებით</t>
  </si>
  <si>
    <t>პირის დასახელება</t>
  </si>
  <si>
    <t>წილი,%</t>
  </si>
  <si>
    <t>ორგანიზაციის ხელმძღვანელი:</t>
  </si>
  <si>
    <t>მიხეილ ბაშიროვ</t>
  </si>
  <si>
    <t>დავით უზარაშვილი</t>
  </si>
  <si>
    <t>გაი ბენ-ლევი</t>
  </si>
  <si>
    <t>გია ტარიელაძე</t>
  </si>
  <si>
    <t>გიორგი გოგუაძე</t>
  </si>
  <si>
    <t>CC Continental City Capital LTD</t>
  </si>
  <si>
    <t xml:space="preserve">კომპანია </t>
  </si>
  <si>
    <t>შპს. მისო "კონტინენტალ სითი კრედიტი"</t>
  </si>
  <si>
    <t>რატი ჭელიძე</t>
  </si>
  <si>
    <t>ვიკა ბაშიროვ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</si>
</sst>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#,##0_ ;[Red]\-#,##0\ "/>
    <numFmt numFmtId="165" formatCode="#,##0.00_ ;[Red]\-#,##0.00\ "/>
    <numFmt numFmtId="166" formatCode="mm/dd/yy"/>
    <numFmt numFmtId="167" formatCode="m/d/yy;@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FF0000"/>
      <name val="Arial"/>
      <family val="2"/>
      <charset val="204"/>
    </font>
    <font>
      <i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0" tint="-0.499984740745262"/>
      <name val="Arial"/>
      <family val="2"/>
    </font>
    <font>
      <sz val="8"/>
      <name val="Sylfaen"/>
      <family val="1"/>
    </font>
    <font>
      <sz val="8"/>
      <color theme="1"/>
      <name val="Calibri"/>
      <family val="2"/>
      <scheme val="minor"/>
    </font>
    <font>
      <b/>
      <sz val="8"/>
      <name val="Sylfaen"/>
      <family val="1"/>
    </font>
    <font>
      <b/>
      <i/>
      <sz val="8"/>
      <name val="Arial"/>
      <family val="2"/>
    </font>
    <font>
      <b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lightDown">
        <bgColor theme="8" tint="0.59999389629810485"/>
      </patternFill>
    </fill>
  </fills>
  <borders count="6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1" fillId="0" borderId="0"/>
  </cellStyleXfs>
  <cellXfs count="200">
    <xf numFmtId="0" fontId="0" fillId="0" borderId="0" xfId="0"/>
    <xf numFmtId="0" fontId="2" fillId="2" borderId="0" xfId="1" applyFont="1" applyFill="1" applyBorder="1" applyProtection="1"/>
    <xf numFmtId="0" fontId="2" fillId="0" borderId="0" xfId="1" applyFont="1" applyFill="1" applyBorder="1" applyProtection="1"/>
    <xf numFmtId="0" fontId="2" fillId="0" borderId="0" xfId="1" applyFont="1" applyFill="1" applyBorder="1" applyProtection="1">
      <protection locked="0"/>
    </xf>
    <xf numFmtId="0" fontId="2" fillId="2" borderId="0" xfId="1" applyFont="1" applyFill="1" applyProtection="1"/>
    <xf numFmtId="0" fontId="3" fillId="2" borderId="0" xfId="1" applyFont="1" applyFill="1" applyBorder="1" applyAlignment="1" applyProtection="1">
      <alignment horizontal="center" vertical="center"/>
    </xf>
    <xf numFmtId="0" fontId="3" fillId="2" borderId="0" xfId="1" applyFont="1" applyFill="1" applyBorder="1" applyAlignment="1" applyProtection="1">
      <alignment horizontal="left" vertical="center" indent="3"/>
    </xf>
    <xf numFmtId="0" fontId="2" fillId="2" borderId="0" xfId="1" applyFont="1" applyFill="1" applyBorder="1" applyAlignment="1" applyProtection="1">
      <alignment horizontal="right" vertical="center" wrapText="1"/>
    </xf>
    <xf numFmtId="0" fontId="2" fillId="2" borderId="0" xfId="1" applyFont="1" applyFill="1" applyBorder="1" applyAlignment="1" applyProtection="1">
      <alignment horizontal="right"/>
    </xf>
    <xf numFmtId="0" fontId="2" fillId="3" borderId="1" xfId="1" applyFont="1" applyFill="1" applyBorder="1" applyAlignment="1" applyProtection="1">
      <alignment horizontal="left" indent="1"/>
    </xf>
    <xf numFmtId="0" fontId="3" fillId="3" borderId="2" xfId="1" applyFont="1" applyFill="1" applyBorder="1" applyAlignment="1" applyProtection="1">
      <alignment horizontal="center"/>
    </xf>
    <xf numFmtId="0" fontId="2" fillId="3" borderId="3" xfId="1" applyFont="1" applyFill="1" applyBorder="1" applyAlignment="1" applyProtection="1">
      <alignment horizontal="center" vertical="center" wrapText="1"/>
    </xf>
    <xf numFmtId="0" fontId="2" fillId="3" borderId="4" xfId="1" applyFont="1" applyFill="1" applyBorder="1" applyAlignment="1" applyProtection="1">
      <alignment horizontal="center" vertical="center" wrapText="1"/>
    </xf>
    <xf numFmtId="0" fontId="2" fillId="2" borderId="5" xfId="1" applyFont="1" applyFill="1" applyBorder="1" applyAlignment="1" applyProtection="1">
      <alignment horizontal="left" indent="1"/>
    </xf>
    <xf numFmtId="0" fontId="2" fillId="0" borderId="6" xfId="1" applyFont="1" applyFill="1" applyBorder="1" applyAlignment="1" applyProtection="1">
      <alignment horizontal="left" indent="1"/>
    </xf>
    <xf numFmtId="0" fontId="4" fillId="0" borderId="0" xfId="1" applyFont="1" applyProtection="1">
      <protection locked="0"/>
    </xf>
    <xf numFmtId="0" fontId="2" fillId="2" borderId="8" xfId="1" applyFont="1" applyFill="1" applyBorder="1" applyAlignment="1" applyProtection="1">
      <alignment horizontal="left" indent="1"/>
    </xf>
    <xf numFmtId="0" fontId="2" fillId="0" borderId="9" xfId="1" applyFont="1" applyFill="1" applyBorder="1" applyAlignment="1" applyProtection="1">
      <alignment horizontal="left" indent="1"/>
    </xf>
    <xf numFmtId="0" fontId="3" fillId="2" borderId="11" xfId="1" applyFont="1" applyFill="1" applyBorder="1" applyAlignment="1" applyProtection="1"/>
    <xf numFmtId="0" fontId="2" fillId="2" borderId="6" xfId="1" applyFont="1" applyFill="1" applyBorder="1" applyAlignment="1" applyProtection="1">
      <alignment horizontal="left" indent="1"/>
    </xf>
    <xf numFmtId="0" fontId="2" fillId="2" borderId="9" xfId="1" applyFont="1" applyFill="1" applyBorder="1" applyAlignment="1" applyProtection="1">
      <alignment horizontal="left" indent="1"/>
    </xf>
    <xf numFmtId="0" fontId="2" fillId="2" borderId="13" xfId="1" applyFont="1" applyFill="1" applyBorder="1" applyAlignment="1" applyProtection="1">
      <alignment horizontal="left" indent="1"/>
    </xf>
    <xf numFmtId="0" fontId="4" fillId="0" borderId="0" xfId="1" applyFont="1" applyFill="1" applyBorder="1" applyProtection="1"/>
    <xf numFmtId="165" fontId="2" fillId="0" borderId="0" xfId="1" applyNumberFormat="1" applyFont="1" applyFill="1" applyBorder="1" applyProtection="1"/>
    <xf numFmtId="43" fontId="2" fillId="0" borderId="0" xfId="2" applyFont="1" applyFill="1" applyBorder="1" applyProtection="1"/>
    <xf numFmtId="10" fontId="2" fillId="0" borderId="0" xfId="3" applyNumberFormat="1" applyFont="1" applyFill="1" applyBorder="1" applyProtection="1"/>
    <xf numFmtId="43" fontId="2" fillId="0" borderId="0" xfId="2" applyFont="1" applyFill="1" applyBorder="1" applyProtection="1">
      <protection locked="0"/>
    </xf>
    <xf numFmtId="0" fontId="8" fillId="0" borderId="0" xfId="1" applyFont="1" applyFill="1" applyBorder="1" applyProtection="1"/>
    <xf numFmtId="0" fontId="8" fillId="0" borderId="0" xfId="1" applyFont="1" applyFill="1" applyBorder="1"/>
    <xf numFmtId="166" fontId="8" fillId="0" borderId="0" xfId="1" applyNumberFormat="1" applyFont="1" applyFill="1" applyBorder="1" applyAlignment="1" applyProtection="1">
      <alignment horizontal="left"/>
    </xf>
    <xf numFmtId="0" fontId="9" fillId="0" borderId="0" xfId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horizontal="left" vertical="center" indent="2"/>
    </xf>
    <xf numFmtId="0" fontId="8" fillId="0" borderId="0" xfId="1" applyFont="1" applyFill="1" applyBorder="1" applyAlignment="1" applyProtection="1">
      <alignment horizontal="right" vertical="center" wrapText="1"/>
    </xf>
    <xf numFmtId="0" fontId="8" fillId="0" borderId="14" xfId="1" applyFont="1" applyFill="1" applyBorder="1" applyAlignment="1" applyProtection="1">
      <alignment horizontal="left" vertical="center" indent="1"/>
    </xf>
    <xf numFmtId="0" fontId="8" fillId="0" borderId="15" xfId="1" applyFont="1" applyFill="1" applyBorder="1" applyAlignment="1" applyProtection="1">
      <alignment horizontal="left" vertical="center"/>
    </xf>
    <xf numFmtId="0" fontId="8" fillId="0" borderId="15" xfId="1" applyFont="1" applyFill="1" applyBorder="1" applyAlignment="1" applyProtection="1">
      <alignment horizontal="center" vertical="center" wrapText="1"/>
    </xf>
    <xf numFmtId="0" fontId="8" fillId="0" borderId="16" xfId="1" applyFont="1" applyFill="1" applyBorder="1" applyAlignment="1" applyProtection="1">
      <alignment horizontal="center" vertical="center" wrapText="1"/>
    </xf>
    <xf numFmtId="0" fontId="8" fillId="0" borderId="17" xfId="1" applyFont="1" applyFill="1" applyBorder="1" applyAlignment="1" applyProtection="1">
      <alignment horizontal="center" vertical="center" wrapText="1"/>
    </xf>
    <xf numFmtId="0" fontId="10" fillId="0" borderId="18" xfId="1" applyFont="1" applyFill="1" applyBorder="1" applyAlignment="1" applyProtection="1"/>
    <xf numFmtId="0" fontId="10" fillId="0" borderId="2" xfId="1" applyFont="1" applyFill="1" applyBorder="1" applyAlignment="1" applyProtection="1"/>
    <xf numFmtId="0" fontId="8" fillId="0" borderId="19" xfId="1" applyFont="1" applyFill="1" applyBorder="1" applyAlignment="1" applyProtection="1">
      <alignment horizontal="left" wrapText="1" indent="1"/>
    </xf>
    <xf numFmtId="164" fontId="5" fillId="0" borderId="20" xfId="1" applyNumberFormat="1" applyFont="1" applyFill="1" applyBorder="1" applyAlignment="1" applyProtection="1">
      <alignment horizontal="right"/>
      <protection locked="0"/>
    </xf>
    <xf numFmtId="164" fontId="5" fillId="0" borderId="21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 indent="1"/>
    </xf>
    <xf numFmtId="0" fontId="5" fillId="0" borderId="24" xfId="1" applyFont="1" applyFill="1" applyBorder="1" applyAlignment="1" applyProtection="1">
      <alignment horizontal="left" indent="2"/>
    </xf>
    <xf numFmtId="0" fontId="8" fillId="0" borderId="20" xfId="1" applyFont="1" applyFill="1" applyBorder="1" applyAlignment="1" applyProtection="1">
      <alignment horizontal="left" wrapText="1" indent="1"/>
    </xf>
    <xf numFmtId="0" fontId="8" fillId="0" borderId="25" xfId="1" applyFont="1" applyFill="1" applyBorder="1" applyAlignment="1" applyProtection="1">
      <alignment horizontal="left" wrapText="1" indent="1"/>
    </xf>
    <xf numFmtId="0" fontId="8" fillId="0" borderId="2" xfId="1" applyFont="1" applyFill="1" applyBorder="1"/>
    <xf numFmtId="0" fontId="8" fillId="0" borderId="19" xfId="1" applyFont="1" applyFill="1" applyBorder="1" applyAlignment="1" applyProtection="1">
      <alignment horizontal="left" wrapText="1"/>
    </xf>
    <xf numFmtId="0" fontId="8" fillId="0" borderId="20" xfId="1" applyFont="1" applyFill="1" applyBorder="1" applyAlignment="1" applyProtection="1">
      <alignment horizontal="left"/>
    </xf>
    <xf numFmtId="164" fontId="8" fillId="0" borderId="20" xfId="1" applyNumberFormat="1" applyFont="1" applyFill="1" applyBorder="1" applyAlignment="1" applyProtection="1">
      <alignment horizontal="right"/>
      <protection locked="0"/>
    </xf>
    <xf numFmtId="164" fontId="8" fillId="0" borderId="21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 wrapText="1"/>
    </xf>
    <xf numFmtId="0" fontId="9" fillId="0" borderId="30" xfId="1" applyFont="1" applyFill="1" applyBorder="1" applyAlignment="1" applyProtection="1">
      <alignment horizontal="left"/>
    </xf>
    <xf numFmtId="0" fontId="8" fillId="0" borderId="0" xfId="1" applyFont="1" applyFill="1"/>
    <xf numFmtId="0" fontId="8" fillId="0" borderId="19" xfId="1" applyFont="1" applyFill="1" applyBorder="1" applyAlignment="1" applyProtection="1">
      <alignment horizontal="left" indent="1"/>
    </xf>
    <xf numFmtId="0" fontId="5" fillId="0" borderId="20" xfId="1" applyFont="1" applyFill="1" applyBorder="1" applyAlignment="1" applyProtection="1">
      <alignment horizontal="left" wrapText="1" indent="2"/>
    </xf>
    <xf numFmtId="0" fontId="9" fillId="0" borderId="25" xfId="1" applyFont="1" applyFill="1" applyBorder="1" applyAlignment="1" applyProtection="1">
      <alignment horizontal="left"/>
    </xf>
    <xf numFmtId="0" fontId="8" fillId="0" borderId="18" xfId="1" applyFont="1" applyFill="1" applyBorder="1" applyAlignment="1" applyProtection="1"/>
    <xf numFmtId="0" fontId="8" fillId="0" borderId="2" xfId="1" applyFont="1" applyFill="1" applyBorder="1" applyAlignment="1" applyProtection="1"/>
    <xf numFmtId="3" fontId="8" fillId="0" borderId="2" xfId="1" applyNumberFormat="1" applyFont="1" applyFill="1" applyBorder="1" applyAlignment="1" applyProtection="1"/>
    <xf numFmtId="3" fontId="8" fillId="0" borderId="38" xfId="1" applyNumberFormat="1" applyFont="1" applyFill="1" applyBorder="1" applyAlignment="1" applyProtection="1"/>
    <xf numFmtId="3" fontId="8" fillId="0" borderId="19" xfId="1" applyNumberFormat="1" applyFont="1" applyFill="1" applyBorder="1" applyAlignment="1" applyProtection="1">
      <alignment horizontal="right"/>
      <protection locked="0"/>
    </xf>
    <xf numFmtId="3" fontId="8" fillId="4" borderId="29" xfId="1" applyNumberFormat="1" applyFont="1" applyFill="1" applyBorder="1" applyAlignment="1" applyProtection="1">
      <alignment horizontal="right"/>
    </xf>
    <xf numFmtId="3" fontId="8" fillId="0" borderId="20" xfId="1" applyNumberFormat="1" applyFont="1" applyFill="1" applyBorder="1" applyAlignment="1" applyProtection="1">
      <alignment horizontal="right"/>
      <protection locked="0"/>
    </xf>
    <xf numFmtId="3" fontId="8" fillId="4" borderId="21" xfId="1" applyNumberFormat="1" applyFont="1" applyFill="1" applyBorder="1" applyAlignment="1" applyProtection="1">
      <alignment horizontal="right"/>
    </xf>
    <xf numFmtId="3" fontId="8" fillId="0" borderId="25" xfId="1" applyNumberFormat="1" applyFont="1" applyFill="1" applyBorder="1" applyAlignment="1" applyProtection="1">
      <alignment horizontal="right"/>
      <protection locked="0"/>
    </xf>
    <xf numFmtId="3" fontId="8" fillId="4" borderId="34" xfId="1" applyNumberFormat="1" applyFont="1" applyFill="1" applyBorder="1" applyAlignment="1" applyProtection="1">
      <alignment horizontal="right"/>
    </xf>
    <xf numFmtId="3" fontId="8" fillId="4" borderId="33" xfId="1" applyNumberFormat="1" applyFont="1" applyFill="1" applyBorder="1" applyAlignment="1" applyProtection="1">
      <alignment horizontal="right"/>
    </xf>
    <xf numFmtId="0" fontId="9" fillId="0" borderId="39" xfId="1" applyFont="1" applyFill="1" applyBorder="1" applyAlignment="1" applyProtection="1">
      <alignment horizontal="left" indent="1"/>
    </xf>
    <xf numFmtId="3" fontId="8" fillId="0" borderId="39" xfId="1" applyNumberFormat="1" applyFont="1" applyFill="1" applyBorder="1" applyAlignment="1" applyProtection="1">
      <alignment horizontal="right"/>
    </xf>
    <xf numFmtId="0" fontId="9" fillId="0" borderId="15" xfId="1" applyFont="1" applyFill="1" applyBorder="1" applyAlignment="1" applyProtection="1">
      <alignment horizontal="center" vertical="center" wrapText="1"/>
    </xf>
    <xf numFmtId="0" fontId="8" fillId="0" borderId="39" xfId="1" applyFont="1" applyFill="1" applyBorder="1" applyAlignment="1" applyProtection="1">
      <alignment horizontal="left" wrapText="1" indent="1"/>
    </xf>
    <xf numFmtId="3" fontId="8" fillId="0" borderId="39" xfId="1" applyNumberFormat="1" applyFont="1" applyFill="1" applyBorder="1" applyAlignment="1" applyProtection="1">
      <alignment horizontal="right" vertical="center"/>
      <protection locked="0"/>
    </xf>
    <xf numFmtId="3" fontId="8" fillId="4" borderId="41" xfId="1" applyNumberFormat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>
      <alignment vertical="center"/>
    </xf>
    <xf numFmtId="0" fontId="9" fillId="0" borderId="15" xfId="1" applyFont="1" applyFill="1" applyBorder="1" applyAlignment="1" applyProtection="1">
      <alignment horizontal="left"/>
    </xf>
    <xf numFmtId="0" fontId="8" fillId="0" borderId="27" xfId="1" applyFont="1" applyFill="1" applyBorder="1" applyAlignment="1" applyProtection="1">
      <alignment horizontal="left" wrapText="1" indent="1"/>
    </xf>
    <xf numFmtId="3" fontId="8" fillId="0" borderId="27" xfId="1" applyNumberFormat="1" applyFont="1" applyFill="1" applyBorder="1" applyAlignment="1" applyProtection="1">
      <alignment horizontal="right" vertical="center"/>
      <protection locked="0"/>
    </xf>
    <xf numFmtId="3" fontId="8" fillId="4" borderId="33" xfId="1" applyNumberFormat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 applyProtection="1">
      <alignment horizontal="center"/>
    </xf>
    <xf numFmtId="38" fontId="8" fillId="0" borderId="0" xfId="1" applyNumberFormat="1" applyFont="1" applyFill="1" applyBorder="1" applyAlignment="1" applyProtection="1"/>
    <xf numFmtId="0" fontId="8" fillId="0" borderId="0" xfId="1" applyFont="1" applyFill="1" applyBorder="1" applyAlignment="1" applyProtection="1">
      <alignment horizontal="left"/>
      <protection locked="0"/>
    </xf>
    <xf numFmtId="0" fontId="8" fillId="0" borderId="0" xfId="1" applyFont="1" applyFill="1" applyBorder="1" applyProtection="1">
      <protection locked="0"/>
    </xf>
    <xf numFmtId="0" fontId="8" fillId="0" borderId="0" xfId="1" applyFont="1" applyFill="1" applyProtection="1">
      <protection locked="0"/>
    </xf>
    <xf numFmtId="0" fontId="8" fillId="2" borderId="0" xfId="1" applyFont="1" applyFill="1" applyProtection="1"/>
    <xf numFmtId="0" fontId="8" fillId="2" borderId="9" xfId="1" applyFont="1" applyFill="1" applyBorder="1" applyAlignment="1" applyProtection="1">
      <alignment horizontal="left" indent="2"/>
    </xf>
    <xf numFmtId="0" fontId="8" fillId="0" borderId="51" xfId="4" applyFont="1" applyFill="1" applyBorder="1" applyAlignment="1" applyProtection="1">
      <alignment horizontal="left" indent="1"/>
    </xf>
    <xf numFmtId="0" fontId="8" fillId="0" borderId="52" xfId="4" applyFont="1" applyFill="1" applyBorder="1" applyAlignment="1" applyProtection="1">
      <alignment horizontal="left" indent="1"/>
    </xf>
    <xf numFmtId="164" fontId="5" fillId="0" borderId="25" xfId="1" applyNumberFormat="1" applyFont="1" applyFill="1" applyBorder="1" applyAlignment="1" applyProtection="1">
      <alignment horizontal="right"/>
      <protection locked="0"/>
    </xf>
    <xf numFmtId="164" fontId="5" fillId="0" borderId="34" xfId="1" applyNumberFormat="1" applyFont="1" applyFill="1" applyBorder="1" applyAlignment="1" applyProtection="1">
      <alignment horizontal="right"/>
      <protection locked="0"/>
    </xf>
    <xf numFmtId="0" fontId="8" fillId="0" borderId="54" xfId="4" applyFont="1" applyFill="1" applyBorder="1" applyAlignment="1" applyProtection="1">
      <alignment horizontal="left" indent="1"/>
    </xf>
    <xf numFmtId="0" fontId="8" fillId="0" borderId="56" xfId="1" applyFont="1" applyFill="1" applyBorder="1"/>
    <xf numFmtId="0" fontId="8" fillId="0" borderId="53" xfId="4" applyFont="1" applyFill="1" applyBorder="1" applyAlignment="1" applyProtection="1">
      <alignment horizontal="left" indent="1"/>
    </xf>
    <xf numFmtId="164" fontId="8" fillId="0" borderId="25" xfId="1" applyNumberFormat="1" applyFont="1" applyFill="1" applyBorder="1" applyAlignment="1" applyProtection="1">
      <alignment horizontal="right"/>
      <protection locked="0"/>
    </xf>
    <xf numFmtId="164" fontId="8" fillId="0" borderId="34" xfId="1" applyNumberFormat="1" applyFont="1" applyFill="1" applyBorder="1" applyAlignment="1" applyProtection="1">
      <alignment horizontal="right"/>
      <protection locked="0"/>
    </xf>
    <xf numFmtId="0" fontId="8" fillId="0" borderId="57" xfId="4" applyFont="1" applyFill="1" applyBorder="1" applyAlignment="1" applyProtection="1">
      <alignment horizontal="left" indent="1"/>
    </xf>
    <xf numFmtId="0" fontId="8" fillId="0" borderId="55" xfId="1" applyFont="1" applyFill="1" applyBorder="1" applyAlignment="1" applyProtection="1">
      <alignment horizontal="left" indent="1"/>
    </xf>
    <xf numFmtId="0" fontId="8" fillId="0" borderId="55" xfId="4" applyFont="1" applyFill="1" applyBorder="1" applyAlignment="1" applyProtection="1">
      <alignment horizontal="left" indent="1"/>
    </xf>
    <xf numFmtId="0" fontId="11" fillId="2" borderId="0" xfId="0" applyFont="1" applyFill="1" applyBorder="1" applyAlignment="1" applyProtection="1">
      <alignment horizontal="left"/>
    </xf>
    <xf numFmtId="0" fontId="12" fillId="2" borderId="0" xfId="0" applyFont="1" applyFill="1"/>
    <xf numFmtId="167" fontId="11" fillId="2" borderId="0" xfId="0" applyNumberFormat="1" applyFont="1" applyFill="1" applyBorder="1" applyAlignment="1" applyProtection="1">
      <alignment horizontal="left"/>
      <protection locked="0"/>
    </xf>
    <xf numFmtId="0" fontId="11" fillId="2" borderId="0" xfId="0" applyFont="1" applyFill="1" applyBorder="1" applyAlignment="1"/>
    <xf numFmtId="0" fontId="13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right"/>
    </xf>
    <xf numFmtId="0" fontId="11" fillId="2" borderId="8" xfId="0" applyFont="1" applyFill="1" applyBorder="1" applyAlignment="1"/>
    <xf numFmtId="0" fontId="11" fillId="2" borderId="9" xfId="0" applyFont="1" applyFill="1" applyBorder="1" applyAlignment="1" applyProtection="1">
      <protection locked="0"/>
    </xf>
    <xf numFmtId="0" fontId="13" fillId="2" borderId="9" xfId="0" applyFont="1" applyFill="1" applyBorder="1" applyAlignment="1"/>
    <xf numFmtId="0" fontId="11" fillId="2" borderId="45" xfId="0" applyFont="1" applyFill="1" applyBorder="1" applyAlignment="1"/>
    <xf numFmtId="0" fontId="11" fillId="2" borderId="46" xfId="0" applyFont="1" applyFill="1" applyBorder="1" applyAlignment="1" applyProtection="1">
      <protection locked="0"/>
    </xf>
    <xf numFmtId="0" fontId="11" fillId="2" borderId="0" xfId="0" applyFont="1" applyFill="1" applyAlignment="1"/>
    <xf numFmtId="0" fontId="11" fillId="2" borderId="58" xfId="0" applyFont="1" applyFill="1" applyBorder="1" applyAlignment="1"/>
    <xf numFmtId="0" fontId="11" fillId="2" borderId="61" xfId="0" applyFont="1" applyFill="1" applyBorder="1" applyAlignment="1" applyProtection="1">
      <protection locked="0"/>
    </xf>
    <xf numFmtId="10" fontId="11" fillId="2" borderId="61" xfId="3" applyNumberFormat="1" applyFont="1" applyFill="1" applyBorder="1" applyAlignment="1"/>
    <xf numFmtId="0" fontId="11" fillId="2" borderId="61" xfId="0" applyFont="1" applyFill="1" applyBorder="1" applyAlignment="1"/>
    <xf numFmtId="0" fontId="13" fillId="2" borderId="10" xfId="0" applyFont="1" applyFill="1" applyBorder="1" applyAlignment="1">
      <alignment horizontal="center"/>
    </xf>
    <xf numFmtId="10" fontId="11" fillId="2" borderId="10" xfId="3" applyNumberFormat="1" applyFont="1" applyFill="1" applyBorder="1" applyAlignment="1">
      <alignment horizontal="center"/>
    </xf>
    <xf numFmtId="10" fontId="11" fillId="2" borderId="47" xfId="3" applyNumberFormat="1" applyFont="1" applyFill="1" applyBorder="1" applyAlignment="1">
      <alignment horizontal="center"/>
    </xf>
    <xf numFmtId="0" fontId="8" fillId="0" borderId="0" xfId="1" applyFont="1" applyFill="1" applyBorder="1" applyAlignment="1" applyProtection="1">
      <alignment horizontal="left"/>
    </xf>
    <xf numFmtId="164" fontId="2" fillId="0" borderId="6" xfId="1" applyNumberFormat="1" applyFont="1" applyFill="1" applyBorder="1" applyAlignment="1" applyProtection="1">
      <alignment horizontal="right"/>
    </xf>
    <xf numFmtId="164" fontId="2" fillId="0" borderId="9" xfId="1" applyNumberFormat="1" applyFont="1" applyFill="1" applyBorder="1" applyAlignment="1" applyProtection="1">
      <alignment horizontal="right"/>
    </xf>
    <xf numFmtId="164" fontId="3" fillId="0" borderId="11" xfId="1" applyNumberFormat="1" applyFont="1" applyFill="1" applyBorder="1" applyAlignment="1" applyProtection="1">
      <alignment horizontal="right"/>
    </xf>
    <xf numFmtId="164" fontId="3" fillId="0" borderId="3" xfId="1" applyNumberFormat="1" applyFont="1" applyFill="1" applyBorder="1" applyAlignment="1" applyProtection="1">
      <alignment horizontal="right"/>
    </xf>
    <xf numFmtId="0" fontId="2" fillId="0" borderId="1" xfId="1" applyFont="1" applyFill="1" applyBorder="1" applyAlignment="1" applyProtection="1">
      <alignment horizontal="left" indent="1"/>
    </xf>
    <xf numFmtId="0" fontId="3" fillId="0" borderId="3" xfId="1" applyFont="1" applyFill="1" applyBorder="1" applyAlignment="1" applyProtection="1"/>
    <xf numFmtId="164" fontId="9" fillId="0" borderId="7" xfId="1" applyNumberFormat="1" applyFont="1" applyFill="1" applyBorder="1" applyAlignment="1" applyProtection="1">
      <alignment horizontal="right"/>
    </xf>
    <xf numFmtId="164" fontId="9" fillId="0" borderId="10" xfId="1" applyNumberFormat="1" applyFont="1" applyFill="1" applyBorder="1" applyAlignment="1" applyProtection="1">
      <alignment horizontal="right"/>
    </xf>
    <xf numFmtId="164" fontId="9" fillId="0" borderId="12" xfId="1" applyNumberFormat="1" applyFont="1" applyFill="1" applyBorder="1" applyAlignment="1" applyProtection="1">
      <alignment horizontal="right"/>
    </xf>
    <xf numFmtId="164" fontId="9" fillId="0" borderId="4" xfId="1" applyNumberFormat="1" applyFont="1" applyFill="1" applyBorder="1" applyAlignment="1" applyProtection="1">
      <alignment horizontal="right"/>
    </xf>
    <xf numFmtId="164" fontId="8" fillId="0" borderId="9" xfId="1" applyNumberFormat="1" applyFont="1" applyFill="1" applyBorder="1" applyAlignment="1" applyProtection="1">
      <alignment horizontal="right"/>
    </xf>
    <xf numFmtId="38" fontId="8" fillId="0" borderId="9" xfId="1" applyNumberFormat="1" applyFont="1" applyFill="1" applyBorder="1" applyAlignment="1" applyProtection="1">
      <alignment horizontal="right"/>
    </xf>
    <xf numFmtId="0" fontId="7" fillId="0" borderId="0" xfId="1" applyFont="1" applyFill="1" applyProtection="1"/>
    <xf numFmtId="164" fontId="8" fillId="0" borderId="20" xfId="1" applyNumberFormat="1" applyFont="1" applyFill="1" applyBorder="1" applyAlignment="1" applyProtection="1">
      <alignment horizontal="right"/>
    </xf>
    <xf numFmtId="164" fontId="8" fillId="0" borderId="21" xfId="1" applyNumberFormat="1" applyFont="1" applyFill="1" applyBorder="1" applyAlignment="1" applyProtection="1">
      <alignment horizontal="right"/>
    </xf>
    <xf numFmtId="0" fontId="9" fillId="0" borderId="27" xfId="1" applyFont="1" applyFill="1" applyBorder="1" applyAlignment="1" applyProtection="1"/>
    <xf numFmtId="164" fontId="9" fillId="0" borderId="27" xfId="1" applyNumberFormat="1" applyFont="1" applyFill="1" applyBorder="1" applyAlignment="1" applyProtection="1">
      <alignment horizontal="right"/>
    </xf>
    <xf numFmtId="164" fontId="9" fillId="0" borderId="28" xfId="1" applyNumberFormat="1" applyFont="1" applyFill="1" applyBorder="1" applyAlignment="1" applyProtection="1">
      <alignment horizontal="right"/>
    </xf>
    <xf numFmtId="164" fontId="9" fillId="0" borderId="30" xfId="1" applyNumberFormat="1" applyFont="1" applyFill="1" applyBorder="1" applyAlignment="1" applyProtection="1">
      <alignment horizontal="right"/>
    </xf>
    <xf numFmtId="164" fontId="9" fillId="0" borderId="31" xfId="1" applyNumberFormat="1" applyFont="1" applyFill="1" applyBorder="1" applyAlignment="1" applyProtection="1">
      <alignment horizontal="right"/>
    </xf>
    <xf numFmtId="164" fontId="9" fillId="0" borderId="32" xfId="1" applyNumberFormat="1" applyFont="1" applyFill="1" applyBorder="1" applyAlignment="1" applyProtection="1">
      <alignment horizontal="right"/>
    </xf>
    <xf numFmtId="0" fontId="9" fillId="0" borderId="27" xfId="1" applyFont="1" applyFill="1" applyBorder="1" applyAlignment="1" applyProtection="1">
      <alignment horizontal="left"/>
    </xf>
    <xf numFmtId="164" fontId="9" fillId="0" borderId="33" xfId="1" applyNumberFormat="1" applyFont="1" applyFill="1" applyBorder="1" applyAlignment="1" applyProtection="1">
      <alignment horizontal="right"/>
    </xf>
    <xf numFmtId="164" fontId="8" fillId="0" borderId="19" xfId="1" applyNumberFormat="1" applyFont="1" applyFill="1" applyBorder="1" applyAlignment="1" applyProtection="1">
      <alignment horizontal="right"/>
    </xf>
    <xf numFmtId="164" fontId="8" fillId="0" borderId="29" xfId="1" applyNumberFormat="1" applyFont="1" applyFill="1" applyBorder="1" applyAlignment="1" applyProtection="1">
      <alignment horizontal="right"/>
    </xf>
    <xf numFmtId="3" fontId="8" fillId="0" borderId="25" xfId="1" applyNumberFormat="1" applyFont="1" applyFill="1" applyBorder="1" applyAlignment="1" applyProtection="1">
      <alignment horizontal="right"/>
    </xf>
    <xf numFmtId="3" fontId="8" fillId="0" borderId="34" xfId="1" applyNumberFormat="1" applyFont="1" applyFill="1" applyBorder="1" applyAlignment="1" applyProtection="1">
      <alignment horizontal="right"/>
    </xf>
    <xf numFmtId="0" fontId="9" fillId="0" borderId="35" xfId="1" applyFont="1" applyFill="1" applyBorder="1" applyAlignment="1" applyProtection="1">
      <alignment horizontal="left"/>
    </xf>
    <xf numFmtId="3" fontId="9" fillId="0" borderId="35" xfId="1" applyNumberFormat="1" applyFont="1" applyFill="1" applyBorder="1" applyAlignment="1" applyProtection="1">
      <alignment horizontal="right"/>
    </xf>
    <xf numFmtId="3" fontId="9" fillId="0" borderId="36" xfId="1" applyNumberFormat="1" applyFont="1" applyFill="1" applyBorder="1" applyAlignment="1" applyProtection="1">
      <alignment horizontal="right"/>
    </xf>
    <xf numFmtId="3" fontId="9" fillId="0" borderId="37" xfId="1" applyNumberFormat="1" applyFont="1" applyFill="1" applyBorder="1" applyAlignment="1" applyProtection="1">
      <alignment horizontal="right"/>
    </xf>
    <xf numFmtId="0" fontId="9" fillId="0" borderId="2" xfId="1" applyFont="1" applyFill="1" applyBorder="1" applyAlignment="1" applyProtection="1"/>
    <xf numFmtId="3" fontId="9" fillId="0" borderId="2" xfId="1" applyNumberFormat="1" applyFont="1" applyFill="1" applyBorder="1" applyAlignment="1" applyProtection="1"/>
    <xf numFmtId="3" fontId="9" fillId="0" borderId="15" xfId="1" applyNumberFormat="1" applyFont="1" applyFill="1" applyBorder="1" applyAlignment="1" applyProtection="1">
      <alignment horizontal="right"/>
    </xf>
    <xf numFmtId="3" fontId="9" fillId="0" borderId="16" xfId="1" applyNumberFormat="1" applyFont="1" applyFill="1" applyBorder="1" applyAlignment="1" applyProtection="1">
      <alignment horizontal="right"/>
    </xf>
    <xf numFmtId="3" fontId="9" fillId="0" borderId="17" xfId="1" applyNumberFormat="1" applyFont="1" applyFill="1" applyBorder="1" applyAlignment="1" applyProtection="1">
      <alignment horizontal="right"/>
    </xf>
    <xf numFmtId="3" fontId="9" fillId="0" borderId="28" xfId="1" applyNumberFormat="1" applyFont="1" applyFill="1" applyBorder="1" applyAlignment="1" applyProtection="1">
      <alignment horizontal="right"/>
    </xf>
    <xf numFmtId="3" fontId="9" fillId="0" borderId="44" xfId="1" applyNumberFormat="1" applyFont="1" applyFill="1" applyBorder="1" applyAlignment="1" applyProtection="1">
      <alignment horizontal="right"/>
    </xf>
    <xf numFmtId="3" fontId="9" fillId="0" borderId="27" xfId="1" applyNumberFormat="1" applyFont="1" applyFill="1" applyBorder="1" applyAlignment="1" applyProtection="1">
      <alignment horizontal="right"/>
    </xf>
    <xf numFmtId="0" fontId="8" fillId="0" borderId="42" xfId="4" applyFont="1" applyFill="1" applyBorder="1" applyAlignment="1" applyProtection="1">
      <alignment horizontal="left" indent="1"/>
    </xf>
    <xf numFmtId="0" fontId="9" fillId="0" borderId="43" xfId="1" applyFont="1" applyFill="1" applyBorder="1" applyAlignment="1" applyProtection="1"/>
    <xf numFmtId="3" fontId="9" fillId="0" borderId="43" xfId="1" applyNumberFormat="1" applyFont="1" applyFill="1" applyBorder="1" applyAlignment="1" applyProtection="1">
      <alignment horizontal="right"/>
    </xf>
    <xf numFmtId="0" fontId="9" fillId="0" borderId="0" xfId="1" applyFont="1" applyFill="1" applyBorder="1" applyProtection="1"/>
    <xf numFmtId="164" fontId="9" fillId="0" borderId="22" xfId="1" applyNumberFormat="1" applyFont="1" applyFill="1" applyBorder="1" applyAlignment="1" applyProtection="1">
      <alignment horizontal="right"/>
    </xf>
    <xf numFmtId="164" fontId="9" fillId="0" borderId="23" xfId="1" applyNumberFormat="1" applyFont="1" applyFill="1" applyBorder="1" applyAlignment="1" applyProtection="1">
      <alignment horizontal="right"/>
    </xf>
    <xf numFmtId="164" fontId="14" fillId="0" borderId="23" xfId="1" applyNumberFormat="1" applyFont="1" applyFill="1" applyBorder="1" applyAlignment="1" applyProtection="1">
      <alignment horizontal="right"/>
    </xf>
    <xf numFmtId="164" fontId="9" fillId="0" borderId="26" xfId="1" applyNumberFormat="1" applyFont="1" applyFill="1" applyBorder="1" applyAlignment="1" applyProtection="1">
      <alignment horizontal="right"/>
    </xf>
    <xf numFmtId="3" fontId="9" fillId="0" borderId="22" xfId="1" applyNumberFormat="1" applyFont="1" applyFill="1" applyBorder="1" applyAlignment="1" applyProtection="1">
      <alignment horizontal="right"/>
    </xf>
    <xf numFmtId="3" fontId="9" fillId="0" borderId="23" xfId="1" applyNumberFormat="1" applyFont="1" applyFill="1" applyBorder="1" applyAlignment="1" applyProtection="1">
      <alignment horizontal="right"/>
    </xf>
    <xf numFmtId="3" fontId="9" fillId="0" borderId="26" xfId="1" applyNumberFormat="1" applyFont="1" applyFill="1" applyBorder="1" applyAlignment="1" applyProtection="1">
      <alignment horizontal="right"/>
    </xf>
    <xf numFmtId="3" fontId="9" fillId="0" borderId="40" xfId="1" applyNumberFormat="1" applyFont="1" applyFill="1" applyBorder="1" applyAlignment="1" applyProtection="1">
      <alignment horizontal="right"/>
    </xf>
    <xf numFmtId="38" fontId="9" fillId="0" borderId="0" xfId="1" applyNumberFormat="1" applyFont="1" applyFill="1" applyBorder="1" applyAlignment="1" applyProtection="1"/>
    <xf numFmtId="0" fontId="9" fillId="0" borderId="0" xfId="1" applyFont="1" applyFill="1" applyProtection="1">
      <protection locked="0"/>
    </xf>
    <xf numFmtId="0" fontId="9" fillId="0" borderId="0" xfId="1" applyFont="1" applyFill="1"/>
    <xf numFmtId="164" fontId="2" fillId="5" borderId="9" xfId="0" applyNumberFormat="1" applyFont="1" applyFill="1" applyBorder="1" applyAlignment="1" applyProtection="1">
      <alignment horizontal="right"/>
    </xf>
    <xf numFmtId="0" fontId="11" fillId="2" borderId="62" xfId="0" applyFont="1" applyFill="1" applyBorder="1" applyAlignment="1"/>
    <xf numFmtId="0" fontId="12" fillId="2" borderId="64" xfId="0" applyFont="1" applyFill="1" applyBorder="1"/>
    <xf numFmtId="164" fontId="5" fillId="0" borderId="20" xfId="0" applyNumberFormat="1" applyFont="1" applyFill="1" applyBorder="1" applyAlignment="1" applyProtection="1">
      <alignment horizontal="right"/>
      <protection locked="0"/>
    </xf>
    <xf numFmtId="164" fontId="5" fillId="0" borderId="21" xfId="0" applyNumberFormat="1" applyFont="1" applyFill="1" applyBorder="1" applyAlignment="1" applyProtection="1">
      <alignment horizontal="right"/>
      <protection locked="0"/>
    </xf>
    <xf numFmtId="38" fontId="7" fillId="0" borderId="9" xfId="1" applyNumberFormat="1" applyFont="1" applyFill="1" applyBorder="1" applyAlignment="1" applyProtection="1">
      <alignment horizontal="right"/>
    </xf>
    <xf numFmtId="38" fontId="15" fillId="0" borderId="10" xfId="1" applyNumberFormat="1" applyFont="1" applyFill="1" applyBorder="1" applyAlignment="1" applyProtection="1">
      <alignment horizontal="right"/>
    </xf>
    <xf numFmtId="0" fontId="11" fillId="0" borderId="20" xfId="0" applyFont="1" applyFill="1" applyBorder="1" applyProtection="1">
      <protection locked="0"/>
    </xf>
    <xf numFmtId="14" fontId="8" fillId="0" borderId="0" xfId="1" applyNumberFormat="1" applyFont="1" applyFill="1" applyBorder="1" applyAlignment="1" applyProtection="1">
      <alignment horizontal="left"/>
    </xf>
    <xf numFmtId="0" fontId="13" fillId="2" borderId="49" xfId="0" applyFont="1" applyFill="1" applyBorder="1" applyAlignment="1">
      <alignment horizontal="left"/>
    </xf>
    <xf numFmtId="0" fontId="13" fillId="2" borderId="50" xfId="0" applyFont="1" applyFill="1" applyBorder="1" applyAlignment="1">
      <alignment horizontal="left"/>
    </xf>
    <xf numFmtId="0" fontId="13" fillId="2" borderId="48" xfId="0" applyFont="1" applyFill="1" applyBorder="1" applyAlignment="1">
      <alignment horizontal="left"/>
    </xf>
    <xf numFmtId="0" fontId="13" fillId="2" borderId="59" xfId="0" applyFont="1" applyFill="1" applyBorder="1" applyAlignment="1">
      <alignment horizontal="left"/>
    </xf>
    <xf numFmtId="0" fontId="13" fillId="2" borderId="60" xfId="0" applyFont="1" applyFill="1" applyBorder="1" applyAlignment="1">
      <alignment horizontal="left"/>
    </xf>
    <xf numFmtId="0" fontId="13" fillId="2" borderId="63" xfId="0" applyFont="1" applyFill="1" applyBorder="1" applyAlignment="1">
      <alignment horizontal="left"/>
    </xf>
    <xf numFmtId="0" fontId="11" fillId="2" borderId="65" xfId="0" applyFont="1" applyFill="1" applyBorder="1" applyAlignment="1"/>
    <xf numFmtId="0" fontId="11" fillId="2" borderId="66" xfId="0" applyFont="1" applyFill="1" applyBorder="1" applyAlignment="1"/>
    <xf numFmtId="0" fontId="11" fillId="2" borderId="9" xfId="0" applyFont="1" applyFill="1" applyBorder="1" applyAlignment="1"/>
    <xf numFmtId="0" fontId="11" fillId="2" borderId="10" xfId="0" applyFont="1" applyFill="1" applyBorder="1" applyAlignment="1"/>
    <xf numFmtId="0" fontId="11" fillId="2" borderId="0" xfId="0" applyFont="1" applyFill="1" applyAlignment="1">
      <alignment horizontal="left"/>
    </xf>
    <xf numFmtId="0" fontId="13" fillId="2" borderId="59" xfId="0" applyFont="1" applyFill="1" applyBorder="1" applyAlignment="1">
      <alignment horizontal="left" shrinkToFit="1"/>
    </xf>
    <xf numFmtId="0" fontId="13" fillId="2" borderId="60" xfId="0" applyFont="1" applyFill="1" applyBorder="1" applyAlignment="1">
      <alignment horizontal="left" shrinkToFit="1"/>
    </xf>
    <xf numFmtId="0" fontId="13" fillId="2" borderId="63" xfId="0" applyFont="1" applyFill="1" applyBorder="1" applyAlignment="1">
      <alignment horizontal="left" shrinkToFit="1"/>
    </xf>
    <xf numFmtId="164" fontId="8" fillId="0" borderId="19" xfId="0" applyNumberFormat="1" applyFont="1" applyFill="1" applyBorder="1" applyAlignment="1" applyProtection="1">
      <alignment horizontal="right"/>
      <protection locked="0"/>
    </xf>
    <xf numFmtId="164" fontId="8" fillId="0" borderId="29" xfId="0" applyNumberFormat="1" applyFont="1" applyFill="1" applyBorder="1" applyAlignment="1" applyProtection="1">
      <alignment horizontal="right"/>
      <protection locked="0"/>
    </xf>
    <xf numFmtId="164" fontId="8" fillId="0" borderId="20" xfId="0" applyNumberFormat="1" applyFont="1" applyFill="1" applyBorder="1" applyAlignment="1" applyProtection="1">
      <alignment horizontal="right"/>
      <protection locked="0"/>
    </xf>
    <xf numFmtId="164" fontId="8" fillId="0" borderId="21" xfId="0" applyNumberFormat="1" applyFont="1" applyFill="1" applyBorder="1" applyAlignment="1" applyProtection="1">
      <alignment horizontal="right"/>
      <protection locked="0"/>
    </xf>
  </cellXfs>
  <cellStyles count="6">
    <cellStyle name="Comma 2" xfId="2"/>
    <cellStyle name="Normal" xfId="0" builtinId="0"/>
    <cellStyle name="Normal 10" xfId="5"/>
    <cellStyle name="Normal 2" xfId="1"/>
    <cellStyle name="Normal 2 2" xfId="4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Desktop/&#4320;&#4308;&#4318;&#4317;&#4320;&#4322;&#4312;%20&#4305;&#4320;&#4331;&#4304;&#4316;&#4308;&#4305;&#4304;/&#4307;&#4304;&#4316;&#4304;&#4320;&#4311;&#4312;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AppData/Local/Microsoft/Windows/INetCache/Content.Outlook/3SUN7YWS/FRM-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Shee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  <sheetName val="ანგარიშთა გეგმა"/>
      <sheetName val="სანაშთო უწყისი"/>
    </sheetNames>
    <sheetDataSet>
      <sheetData sheetId="0">
        <row r="29">
          <cell r="B29" t="str">
            <v>ორგანიზაციის ხელმძღვანელი:</v>
          </cell>
        </row>
      </sheetData>
      <sheetData sheetId="1">
        <row r="1">
          <cell r="A1" t="str">
            <v>კომპანია</v>
          </cell>
        </row>
      </sheetData>
      <sheetData sheetId="2">
        <row r="7">
          <cell r="C7">
            <v>0</v>
          </cell>
        </row>
      </sheetData>
      <sheetData sheetId="3">
        <row r="19">
          <cell r="C19">
            <v>0</v>
          </cell>
        </row>
      </sheetData>
      <sheetData sheetId="4" refreshError="1"/>
      <sheetData sheetId="5">
        <row r="26">
          <cell r="C26">
            <v>0</v>
          </cell>
        </row>
      </sheetData>
      <sheetData sheetId="6">
        <row r="16">
          <cell r="F16">
            <v>0</v>
          </cell>
        </row>
      </sheetData>
      <sheetData sheetId="7">
        <row r="12">
          <cell r="C12">
            <v>0</v>
          </cell>
        </row>
      </sheetData>
      <sheetData sheetId="8" refreshError="1"/>
      <sheetData sheetId="9" refreshError="1"/>
      <sheetData sheetId="10">
        <row r="15">
          <cell r="C15">
            <v>0</v>
          </cell>
        </row>
      </sheetData>
      <sheetData sheetId="11">
        <row r="12">
          <cell r="C12">
            <v>0</v>
          </cell>
        </row>
      </sheetData>
      <sheetData sheetId="12">
        <row r="12">
          <cell r="C12">
            <v>0</v>
          </cell>
        </row>
      </sheetData>
      <sheetData sheetId="13">
        <row r="13">
          <cell r="C13">
            <v>0</v>
          </cell>
        </row>
      </sheetData>
      <sheetData sheetId="14">
        <row r="6">
          <cell r="E6">
            <v>0</v>
          </cell>
        </row>
      </sheetData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  <sheetData sheetId="23" refreshError="1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heet"/>
      <sheetName val="Sheet1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showGridLines="0" tabSelected="1" view="pageBreakPreview" zoomScale="90" zoomScaleNormal="100" zoomScaleSheetLayoutView="90" workbookViewId="0">
      <selection activeCell="J29" sqref="J29"/>
    </sheetView>
  </sheetViews>
  <sheetFormatPr defaultColWidth="9.140625" defaultRowHeight="12" customHeight="1" x14ac:dyDescent="0.2"/>
  <cols>
    <col min="1" max="1" width="8.28515625" style="3" customWidth="1"/>
    <col min="2" max="2" width="48.7109375" style="3" customWidth="1"/>
    <col min="3" max="3" width="14.42578125" style="3" customWidth="1"/>
    <col min="4" max="4" width="13.5703125" style="3" bestFit="1" customWidth="1"/>
    <col min="5" max="5" width="16.28515625" style="3" bestFit="1" customWidth="1"/>
    <col min="6" max="16384" width="9.140625" style="3"/>
  </cols>
  <sheetData>
    <row r="1" spans="1:6" ht="12" customHeight="1" x14ac:dyDescent="0.2">
      <c r="A1" s="1" t="s">
        <v>113</v>
      </c>
      <c r="B1" s="118" t="s">
        <v>114</v>
      </c>
      <c r="C1" s="2"/>
      <c r="D1" s="2"/>
      <c r="E1" s="2"/>
    </row>
    <row r="2" spans="1:6" ht="12" customHeight="1" x14ac:dyDescent="0.2">
      <c r="A2" s="1" t="s">
        <v>1</v>
      </c>
      <c r="B2" s="181">
        <v>43373</v>
      </c>
      <c r="C2" s="2"/>
      <c r="D2" s="2"/>
      <c r="E2" s="2"/>
    </row>
    <row r="3" spans="1:6" ht="12" customHeight="1" x14ac:dyDescent="0.2">
      <c r="A3" s="1"/>
      <c r="B3" s="4"/>
      <c r="C3" s="2"/>
      <c r="D3" s="2"/>
      <c r="E3" s="2"/>
    </row>
    <row r="4" spans="1:6" ht="12" customHeight="1" x14ac:dyDescent="0.2">
      <c r="A4" s="5" t="s">
        <v>2</v>
      </c>
      <c r="B4" s="6" t="s">
        <v>3</v>
      </c>
      <c r="C4" s="1"/>
      <c r="D4" s="1"/>
      <c r="E4" s="7" t="s">
        <v>4</v>
      </c>
    </row>
    <row r="5" spans="1:6" ht="12" customHeight="1" thickBot="1" x14ac:dyDescent="0.25">
      <c r="A5" s="1"/>
      <c r="B5" s="1"/>
      <c r="C5" s="1"/>
      <c r="D5" s="1"/>
      <c r="E5" s="8"/>
    </row>
    <row r="6" spans="1:6" ht="12" customHeight="1" thickBot="1" x14ac:dyDescent="0.25">
      <c r="A6" s="9" t="s">
        <v>5</v>
      </c>
      <c r="B6" s="10" t="s">
        <v>6</v>
      </c>
      <c r="C6" s="11" t="s">
        <v>7</v>
      </c>
      <c r="D6" s="11" t="s">
        <v>8</v>
      </c>
      <c r="E6" s="12" t="s">
        <v>9</v>
      </c>
    </row>
    <row r="7" spans="1:6" ht="12" customHeight="1" x14ac:dyDescent="0.2">
      <c r="A7" s="13">
        <v>1</v>
      </c>
      <c r="B7" s="14" t="s">
        <v>10</v>
      </c>
      <c r="C7" s="119">
        <v>16611.95</v>
      </c>
      <c r="D7" s="119">
        <v>35685.654600000002</v>
      </c>
      <c r="E7" s="125">
        <f t="shared" ref="E7:E13" si="0">C7+D7</f>
        <v>52297.604600000006</v>
      </c>
      <c r="F7" s="15"/>
    </row>
    <row r="8" spans="1:6" ht="12" customHeight="1" x14ac:dyDescent="0.2">
      <c r="A8" s="16">
        <v>2</v>
      </c>
      <c r="B8" s="17" t="s">
        <v>11</v>
      </c>
      <c r="C8" s="120">
        <v>131563.71</v>
      </c>
      <c r="D8" s="120">
        <v>961008.99619999994</v>
      </c>
      <c r="E8" s="126">
        <f t="shared" si="0"/>
        <v>1092572.7061999999</v>
      </c>
      <c r="F8" s="15"/>
    </row>
    <row r="9" spans="1:6" ht="12" customHeight="1" x14ac:dyDescent="0.2">
      <c r="A9" s="16">
        <v>3</v>
      </c>
      <c r="B9" s="86" t="s">
        <v>12</v>
      </c>
      <c r="C9" s="129">
        <v>3822706.5857790904</v>
      </c>
      <c r="D9" s="129">
        <v>3833373.8602</v>
      </c>
      <c r="E9" s="126">
        <f t="shared" si="0"/>
        <v>7656080.4459790904</v>
      </c>
      <c r="F9" s="15"/>
    </row>
    <row r="10" spans="1:6" ht="12" customHeight="1" x14ac:dyDescent="0.2">
      <c r="A10" s="16">
        <v>3.1</v>
      </c>
      <c r="B10" s="86" t="s">
        <v>13</v>
      </c>
      <c r="C10" s="178">
        <v>-1626566.5037843462</v>
      </c>
      <c r="D10" s="130">
        <v>0</v>
      </c>
      <c r="E10" s="179">
        <f t="shared" si="0"/>
        <v>-1626566.5037843462</v>
      </c>
      <c r="F10" s="15"/>
    </row>
    <row r="11" spans="1:6" ht="12" customHeight="1" x14ac:dyDescent="0.2">
      <c r="A11" s="16">
        <v>3.2</v>
      </c>
      <c r="B11" s="17" t="s">
        <v>14</v>
      </c>
      <c r="C11" s="120">
        <f>C9+C10</f>
        <v>2196140.081994744</v>
      </c>
      <c r="D11" s="120">
        <f>D9+D10</f>
        <v>3833373.8602</v>
      </c>
      <c r="E11" s="126">
        <f t="shared" si="0"/>
        <v>6029513.942194744</v>
      </c>
    </row>
    <row r="12" spans="1:6" ht="12" customHeight="1" x14ac:dyDescent="0.2">
      <c r="A12" s="16">
        <v>4</v>
      </c>
      <c r="B12" s="17" t="s">
        <v>15</v>
      </c>
      <c r="C12" s="120">
        <v>0</v>
      </c>
      <c r="D12" s="120">
        <v>0</v>
      </c>
      <c r="E12" s="126">
        <f t="shared" si="0"/>
        <v>0</v>
      </c>
    </row>
    <row r="13" spans="1:6" ht="12" customHeight="1" x14ac:dyDescent="0.2">
      <c r="A13" s="16">
        <v>5</v>
      </c>
      <c r="B13" s="17" t="s">
        <v>16</v>
      </c>
      <c r="C13" s="120">
        <v>342490.25</v>
      </c>
      <c r="D13" s="120">
        <v>12869.953</v>
      </c>
      <c r="E13" s="126">
        <f t="shared" si="0"/>
        <v>355360.20299999998</v>
      </c>
    </row>
    <row r="14" spans="1:6" ht="12" customHeight="1" x14ac:dyDescent="0.2">
      <c r="A14" s="16">
        <v>6</v>
      </c>
      <c r="B14" s="17" t="s">
        <v>17</v>
      </c>
      <c r="C14" s="120">
        <v>1293975.2</v>
      </c>
      <c r="D14" s="173"/>
      <c r="E14" s="126">
        <f>C14</f>
        <v>1293975.2</v>
      </c>
    </row>
    <row r="15" spans="1:6" ht="12" customHeight="1" x14ac:dyDescent="0.2">
      <c r="A15" s="16">
        <v>7</v>
      </c>
      <c r="B15" s="17" t="s">
        <v>18</v>
      </c>
      <c r="C15" s="120">
        <v>0</v>
      </c>
      <c r="D15" s="173"/>
      <c r="E15" s="126">
        <f>C15</f>
        <v>0</v>
      </c>
    </row>
    <row r="16" spans="1:6" ht="12" customHeight="1" x14ac:dyDescent="0.2">
      <c r="A16" s="16">
        <v>8</v>
      </c>
      <c r="B16" s="17" t="s">
        <v>19</v>
      </c>
      <c r="C16" s="120">
        <v>515747.29000000004</v>
      </c>
      <c r="D16" s="173"/>
      <c r="E16" s="126">
        <f>C16</f>
        <v>515747.29000000004</v>
      </c>
    </row>
    <row r="17" spans="1:5" ht="12" customHeight="1" x14ac:dyDescent="0.2">
      <c r="A17" s="16">
        <v>9</v>
      </c>
      <c r="B17" s="17" t="s">
        <v>20</v>
      </c>
      <c r="C17" s="120">
        <v>2369311.9900000002</v>
      </c>
      <c r="D17" s="120">
        <v>21095.2588</v>
      </c>
      <c r="E17" s="126">
        <f>C17+D17</f>
        <v>2390407.2488000002</v>
      </c>
    </row>
    <row r="18" spans="1:5" ht="12" customHeight="1" thickBot="1" x14ac:dyDescent="0.25">
      <c r="A18" s="13">
        <v>10</v>
      </c>
      <c r="B18" s="18" t="s">
        <v>21</v>
      </c>
      <c r="C18" s="121">
        <f>SUM(C7:C8,C11:C17)</f>
        <v>6865840.4719947446</v>
      </c>
      <c r="D18" s="121">
        <f>SUM(D7:D8,D11:D17)</f>
        <v>4864033.7227999996</v>
      </c>
      <c r="E18" s="127">
        <f>SUM(E7:E8,E11:E17)</f>
        <v>11729874.194794742</v>
      </c>
    </row>
    <row r="19" spans="1:5" ht="12" customHeight="1" thickBot="1" x14ac:dyDescent="0.25">
      <c r="A19" s="9"/>
      <c r="B19" s="10" t="s">
        <v>22</v>
      </c>
      <c r="C19" s="11"/>
      <c r="D19" s="11"/>
      <c r="E19" s="12"/>
    </row>
    <row r="20" spans="1:5" ht="12" customHeight="1" x14ac:dyDescent="0.2">
      <c r="A20" s="13">
        <v>11</v>
      </c>
      <c r="B20" s="14" t="s">
        <v>23</v>
      </c>
      <c r="C20" s="119">
        <v>0</v>
      </c>
      <c r="D20" s="119">
        <v>736406.38060000003</v>
      </c>
      <c r="E20" s="125">
        <f t="shared" ref="E20:E26" si="1">C20+D20</f>
        <v>736406.38060000003</v>
      </c>
    </row>
    <row r="21" spans="1:5" ht="12" customHeight="1" x14ac:dyDescent="0.2">
      <c r="A21" s="16">
        <v>12</v>
      </c>
      <c r="B21" s="17" t="s">
        <v>24</v>
      </c>
      <c r="C21" s="120">
        <v>37200</v>
      </c>
      <c r="D21" s="120">
        <v>9825053.7100000009</v>
      </c>
      <c r="E21" s="126">
        <f t="shared" si="1"/>
        <v>9862253.7100000009</v>
      </c>
    </row>
    <row r="22" spans="1:5" ht="12" customHeight="1" x14ac:dyDescent="0.2">
      <c r="A22" s="16">
        <v>13</v>
      </c>
      <c r="B22" s="17" t="s">
        <v>25</v>
      </c>
      <c r="C22" s="120">
        <v>0</v>
      </c>
      <c r="D22" s="120">
        <v>0</v>
      </c>
      <c r="E22" s="126">
        <f t="shared" si="1"/>
        <v>0</v>
      </c>
    </row>
    <row r="23" spans="1:5" ht="12" customHeight="1" x14ac:dyDescent="0.2">
      <c r="A23" s="13">
        <v>14</v>
      </c>
      <c r="B23" s="17" t="s">
        <v>26</v>
      </c>
      <c r="C23" s="120">
        <v>264.98</v>
      </c>
      <c r="D23" s="120">
        <v>5059.9831000000004</v>
      </c>
      <c r="E23" s="126">
        <f t="shared" si="1"/>
        <v>5324.9631000000008</v>
      </c>
    </row>
    <row r="24" spans="1:5" ht="12" customHeight="1" x14ac:dyDescent="0.2">
      <c r="A24" s="16">
        <v>15</v>
      </c>
      <c r="B24" s="17" t="s">
        <v>27</v>
      </c>
      <c r="C24" s="120">
        <v>257738.67</v>
      </c>
      <c r="D24" s="120">
        <v>142931.39599999998</v>
      </c>
      <c r="E24" s="126">
        <f t="shared" si="1"/>
        <v>400670.06599999999</v>
      </c>
    </row>
    <row r="25" spans="1:5" ht="12" customHeight="1" x14ac:dyDescent="0.2">
      <c r="A25" s="16">
        <v>16</v>
      </c>
      <c r="B25" s="17" t="s">
        <v>28</v>
      </c>
      <c r="C25" s="120">
        <v>0</v>
      </c>
      <c r="D25" s="120">
        <v>0</v>
      </c>
      <c r="E25" s="126">
        <f t="shared" si="1"/>
        <v>0</v>
      </c>
    </row>
    <row r="26" spans="1:5" ht="12" customHeight="1" thickBot="1" x14ac:dyDescent="0.25">
      <c r="A26" s="13">
        <v>17</v>
      </c>
      <c r="B26" s="18" t="s">
        <v>29</v>
      </c>
      <c r="C26" s="121">
        <f>SUM(C20:C25)</f>
        <v>295203.65000000002</v>
      </c>
      <c r="D26" s="121">
        <f>SUM(D20:D25)</f>
        <v>10709451.469700001</v>
      </c>
      <c r="E26" s="127">
        <f t="shared" si="1"/>
        <v>11004655.119700002</v>
      </c>
    </row>
    <row r="27" spans="1:5" ht="12" customHeight="1" thickBot="1" x14ac:dyDescent="0.25">
      <c r="A27" s="9"/>
      <c r="B27" s="10" t="s">
        <v>30</v>
      </c>
      <c r="C27" s="11"/>
      <c r="D27" s="11"/>
      <c r="E27" s="12"/>
    </row>
    <row r="28" spans="1:5" ht="12" customHeight="1" x14ac:dyDescent="0.2">
      <c r="A28" s="13">
        <v>18</v>
      </c>
      <c r="B28" s="19" t="s">
        <v>31</v>
      </c>
      <c r="C28" s="119">
        <v>8429080</v>
      </c>
      <c r="D28" s="173"/>
      <c r="E28" s="125">
        <f t="shared" ref="E28:E33" si="2">C28</f>
        <v>8429080</v>
      </c>
    </row>
    <row r="29" spans="1:5" ht="12" customHeight="1" x14ac:dyDescent="0.2">
      <c r="A29" s="16">
        <v>19</v>
      </c>
      <c r="B29" s="20" t="s">
        <v>32</v>
      </c>
      <c r="C29" s="120">
        <v>0</v>
      </c>
      <c r="D29" s="173"/>
      <c r="E29" s="126">
        <f t="shared" si="2"/>
        <v>0</v>
      </c>
    </row>
    <row r="30" spans="1:5" ht="12" customHeight="1" x14ac:dyDescent="0.2">
      <c r="A30" s="16">
        <v>20</v>
      </c>
      <c r="B30" s="20" t="s">
        <v>33</v>
      </c>
      <c r="C30" s="120">
        <v>0</v>
      </c>
      <c r="D30" s="173"/>
      <c r="E30" s="126">
        <f t="shared" si="2"/>
        <v>0</v>
      </c>
    </row>
    <row r="31" spans="1:5" ht="12" customHeight="1" x14ac:dyDescent="0.2">
      <c r="A31" s="16">
        <v>21</v>
      </c>
      <c r="B31" s="20" t="s">
        <v>34</v>
      </c>
      <c r="C31" s="120">
        <v>-7703861.1826999998</v>
      </c>
      <c r="D31" s="173"/>
      <c r="E31" s="126">
        <f t="shared" si="2"/>
        <v>-7703861.1826999998</v>
      </c>
    </row>
    <row r="32" spans="1:5" ht="12" customHeight="1" x14ac:dyDescent="0.2">
      <c r="A32" s="16">
        <v>22</v>
      </c>
      <c r="B32" s="20" t="s">
        <v>35</v>
      </c>
      <c r="C32" s="120">
        <v>0</v>
      </c>
      <c r="D32" s="173"/>
      <c r="E32" s="126">
        <f t="shared" si="2"/>
        <v>0</v>
      </c>
    </row>
    <row r="33" spans="1:5" ht="12" customHeight="1" thickBot="1" x14ac:dyDescent="0.25">
      <c r="A33" s="21">
        <v>23</v>
      </c>
      <c r="B33" s="18" t="s">
        <v>36</v>
      </c>
      <c r="C33" s="121">
        <f>SUM(C28:C32)</f>
        <v>725218.81730000023</v>
      </c>
      <c r="D33" s="173"/>
      <c r="E33" s="127">
        <f t="shared" si="2"/>
        <v>725218.81730000023</v>
      </c>
    </row>
    <row r="34" spans="1:5" ht="12" customHeight="1" thickBot="1" x14ac:dyDescent="0.25">
      <c r="A34" s="123">
        <v>24</v>
      </c>
      <c r="B34" s="124" t="s">
        <v>37</v>
      </c>
      <c r="C34" s="122">
        <f>C26+C33</f>
        <v>1020422.4673000003</v>
      </c>
      <c r="D34" s="122">
        <f>D26</f>
        <v>10709451.469700001</v>
      </c>
      <c r="E34" s="128">
        <f>C34+D34</f>
        <v>11729873.937000001</v>
      </c>
    </row>
    <row r="35" spans="1:5" ht="12" customHeight="1" x14ac:dyDescent="0.2">
      <c r="A35" s="2"/>
      <c r="B35" s="2"/>
      <c r="C35" s="22"/>
      <c r="D35" s="22"/>
      <c r="E35" s="22"/>
    </row>
    <row r="36" spans="1:5" ht="12" customHeight="1" x14ac:dyDescent="0.2">
      <c r="A36" s="2"/>
      <c r="B36" s="2"/>
      <c r="C36" s="2"/>
      <c r="D36" s="2"/>
      <c r="E36" s="2"/>
    </row>
    <row r="37" spans="1:5" ht="12" customHeight="1" x14ac:dyDescent="0.2">
      <c r="A37" s="2"/>
      <c r="B37" s="2"/>
      <c r="C37" s="23"/>
      <c r="D37" s="24"/>
      <c r="E37" s="2"/>
    </row>
    <row r="38" spans="1:5" ht="12" customHeight="1" x14ac:dyDescent="0.2">
      <c r="A38" s="2"/>
      <c r="B38" s="2" t="s">
        <v>106</v>
      </c>
      <c r="C38" s="2"/>
      <c r="D38" s="25"/>
      <c r="E38" s="2"/>
    </row>
    <row r="39" spans="1:5" ht="12" customHeight="1" x14ac:dyDescent="0.2">
      <c r="C39" s="26"/>
    </row>
  </sheetData>
  <sheetProtection formatCells="0" formatColumns="0" formatRows="0"/>
  <dataValidations count="1">
    <dataValidation type="date" operator="greaterThanOrEqual" allowBlank="1" showInputMessage="1" showErrorMessage="1" error="Date" promptTitle="Reporting Period" sqref="B2:B3">
      <formula1>36526</formula1>
    </dataValidation>
  </dataValidations>
  <pageMargins left="0.7" right="0.7" top="0.75" bottom="0.75" header="0.3" footer="0.3"/>
  <pageSetup scale="89" orientation="portrait" r:id="rId1"/>
  <headerFooter>
    <oddHeader>&amp;Rდანართი N3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3"/>
  <sheetViews>
    <sheetView showGridLines="0" view="pageBreakPreview" zoomScale="90" zoomScaleNormal="100" zoomScaleSheetLayoutView="90" workbookViewId="0">
      <selection activeCell="I22" sqref="I22"/>
    </sheetView>
  </sheetViews>
  <sheetFormatPr defaultColWidth="9.140625" defaultRowHeight="11.25" x14ac:dyDescent="0.2"/>
  <cols>
    <col min="1" max="1" width="8.140625" style="54" bestFit="1" customWidth="1"/>
    <col min="2" max="2" width="48.85546875" style="54" customWidth="1"/>
    <col min="3" max="4" width="12" style="54" customWidth="1"/>
    <col min="5" max="5" width="12" style="172" customWidth="1"/>
    <col min="6" max="16384" width="9.140625" style="28"/>
  </cols>
  <sheetData>
    <row r="1" spans="1:5" x14ac:dyDescent="0.2">
      <c r="A1" s="131" t="s">
        <v>0</v>
      </c>
      <c r="B1" s="118" t="s">
        <v>114</v>
      </c>
      <c r="C1" s="27"/>
      <c r="D1" s="27"/>
      <c r="E1" s="161"/>
    </row>
    <row r="2" spans="1:5" x14ac:dyDescent="0.2">
      <c r="A2" s="131" t="s">
        <v>1</v>
      </c>
      <c r="B2" s="181">
        <v>43373</v>
      </c>
      <c r="C2" s="27"/>
      <c r="D2" s="27"/>
      <c r="E2" s="161"/>
    </row>
    <row r="3" spans="1:5" x14ac:dyDescent="0.2">
      <c r="A3" s="27"/>
      <c r="B3" s="29"/>
      <c r="C3" s="27"/>
      <c r="D3" s="27"/>
      <c r="E3" s="161"/>
    </row>
    <row r="4" spans="1:5" ht="12" thickBot="1" x14ac:dyDescent="0.25">
      <c r="A4" s="30" t="s">
        <v>38</v>
      </c>
      <c r="B4" s="31" t="s">
        <v>39</v>
      </c>
      <c r="C4" s="27"/>
      <c r="D4" s="27"/>
      <c r="E4" s="32" t="s">
        <v>4</v>
      </c>
    </row>
    <row r="5" spans="1:5" ht="12" thickBot="1" x14ac:dyDescent="0.25">
      <c r="A5" s="33" t="s">
        <v>5</v>
      </c>
      <c r="B5" s="34"/>
      <c r="C5" s="35" t="s">
        <v>7</v>
      </c>
      <c r="D5" s="36" t="s">
        <v>8</v>
      </c>
      <c r="E5" s="37" t="s">
        <v>9</v>
      </c>
    </row>
    <row r="6" spans="1:5" ht="12" thickBot="1" x14ac:dyDescent="0.25">
      <c r="A6" s="38"/>
      <c r="B6" s="39" t="s">
        <v>40</v>
      </c>
      <c r="C6" s="39"/>
      <c r="D6" s="39"/>
      <c r="E6" s="39"/>
    </row>
    <row r="7" spans="1:5" x14ac:dyDescent="0.2">
      <c r="A7" s="87">
        <v>1</v>
      </c>
      <c r="B7" s="40" t="s">
        <v>41</v>
      </c>
      <c r="C7" s="41">
        <v>7240.29</v>
      </c>
      <c r="D7" s="42">
        <v>0</v>
      </c>
      <c r="E7" s="162">
        <f t="shared" ref="E7:E24" si="0">C7+D7</f>
        <v>7240.29</v>
      </c>
    </row>
    <row r="8" spans="1:5" x14ac:dyDescent="0.2">
      <c r="A8" s="87">
        <v>2</v>
      </c>
      <c r="B8" s="43" t="s">
        <v>42</v>
      </c>
      <c r="C8" s="132">
        <f>SUM(C9:C15)</f>
        <v>933482.89</v>
      </c>
      <c r="D8" s="133">
        <f>SUM(D9:D15)</f>
        <v>497326.17000000004</v>
      </c>
      <c r="E8" s="163">
        <f t="shared" si="0"/>
        <v>1430809.06</v>
      </c>
    </row>
    <row r="9" spans="1:5" x14ac:dyDescent="0.2">
      <c r="A9" s="87">
        <v>2.1</v>
      </c>
      <c r="B9" s="44" t="s">
        <v>43</v>
      </c>
      <c r="C9" s="41"/>
      <c r="D9" s="42">
        <v>0</v>
      </c>
      <c r="E9" s="164">
        <f t="shared" si="0"/>
        <v>0</v>
      </c>
    </row>
    <row r="10" spans="1:5" x14ac:dyDescent="0.2">
      <c r="A10" s="87">
        <v>2.2000000000000002</v>
      </c>
      <c r="B10" s="44" t="s">
        <v>44</v>
      </c>
      <c r="C10" s="176">
        <v>872823.56</v>
      </c>
      <c r="D10" s="177">
        <v>497326.17000000004</v>
      </c>
      <c r="E10" s="164">
        <f t="shared" si="0"/>
        <v>1370149.73</v>
      </c>
    </row>
    <row r="11" spans="1:5" x14ac:dyDescent="0.2">
      <c r="A11" s="87">
        <v>2.2999999999999998</v>
      </c>
      <c r="B11" s="44" t="s">
        <v>45</v>
      </c>
      <c r="C11" s="41">
        <v>0</v>
      </c>
      <c r="D11" s="42">
        <v>0</v>
      </c>
      <c r="E11" s="164">
        <f t="shared" si="0"/>
        <v>0</v>
      </c>
    </row>
    <row r="12" spans="1:5" x14ac:dyDescent="0.2">
      <c r="A12" s="87">
        <v>2.4</v>
      </c>
      <c r="B12" s="44" t="s">
        <v>46</v>
      </c>
      <c r="C12" s="41">
        <v>60659.33</v>
      </c>
      <c r="D12" s="42">
        <v>0</v>
      </c>
      <c r="E12" s="164">
        <f t="shared" si="0"/>
        <v>60659.33</v>
      </c>
    </row>
    <row r="13" spans="1:5" x14ac:dyDescent="0.2">
      <c r="A13" s="87">
        <v>2.5</v>
      </c>
      <c r="B13" s="44" t="s">
        <v>47</v>
      </c>
      <c r="C13" s="41">
        <v>0</v>
      </c>
      <c r="D13" s="42">
        <v>0</v>
      </c>
      <c r="E13" s="164">
        <f t="shared" si="0"/>
        <v>0</v>
      </c>
    </row>
    <row r="14" spans="1:5" x14ac:dyDescent="0.2">
      <c r="A14" s="87">
        <v>2.6</v>
      </c>
      <c r="B14" s="44" t="s">
        <v>48</v>
      </c>
      <c r="C14" s="41">
        <v>0</v>
      </c>
      <c r="D14" s="42">
        <v>0</v>
      </c>
      <c r="E14" s="164">
        <f>C14+D14</f>
        <v>0</v>
      </c>
    </row>
    <row r="15" spans="1:5" x14ac:dyDescent="0.2">
      <c r="A15" s="87">
        <v>2.7</v>
      </c>
      <c r="B15" s="44" t="s">
        <v>49</v>
      </c>
      <c r="C15" s="41">
        <v>0</v>
      </c>
      <c r="D15" s="42">
        <v>0</v>
      </c>
      <c r="E15" s="164">
        <f t="shared" si="0"/>
        <v>0</v>
      </c>
    </row>
    <row r="16" spans="1:5" x14ac:dyDescent="0.2">
      <c r="A16" s="87">
        <v>3</v>
      </c>
      <c r="B16" s="43" t="s">
        <v>50</v>
      </c>
      <c r="C16" s="132">
        <f>SUM(C17:C20)</f>
        <v>863.02</v>
      </c>
      <c r="D16" s="133">
        <f>SUM(D17:D20)</f>
        <v>1686.2873</v>
      </c>
      <c r="E16" s="163">
        <f t="shared" si="0"/>
        <v>2549.3072999999999</v>
      </c>
    </row>
    <row r="17" spans="1:5" x14ac:dyDescent="0.2">
      <c r="A17" s="87">
        <v>3.1</v>
      </c>
      <c r="B17" s="44" t="s">
        <v>51</v>
      </c>
      <c r="C17" s="41">
        <v>0</v>
      </c>
      <c r="D17" s="42">
        <v>0</v>
      </c>
      <c r="E17" s="164">
        <f t="shared" si="0"/>
        <v>0</v>
      </c>
    </row>
    <row r="18" spans="1:5" x14ac:dyDescent="0.2">
      <c r="A18" s="87">
        <v>3.2</v>
      </c>
      <c r="B18" s="44" t="s">
        <v>52</v>
      </c>
      <c r="C18" s="41">
        <v>0</v>
      </c>
      <c r="D18" s="42">
        <v>0</v>
      </c>
      <c r="E18" s="164">
        <f t="shared" si="0"/>
        <v>0</v>
      </c>
    </row>
    <row r="19" spans="1:5" x14ac:dyDescent="0.2">
      <c r="A19" s="87">
        <v>3.3</v>
      </c>
      <c r="B19" s="44" t="s">
        <v>53</v>
      </c>
      <c r="C19" s="41">
        <v>0</v>
      </c>
      <c r="D19" s="42">
        <v>0</v>
      </c>
      <c r="E19" s="164">
        <f t="shared" si="0"/>
        <v>0</v>
      </c>
    </row>
    <row r="20" spans="1:5" x14ac:dyDescent="0.2">
      <c r="A20" s="87">
        <v>3.4</v>
      </c>
      <c r="B20" s="44" t="s">
        <v>54</v>
      </c>
      <c r="C20" s="176">
        <v>863.02</v>
      </c>
      <c r="D20" s="177">
        <v>1686.2873</v>
      </c>
      <c r="E20" s="164">
        <f t="shared" si="0"/>
        <v>2549.3072999999999</v>
      </c>
    </row>
    <row r="21" spans="1:5" ht="22.5" x14ac:dyDescent="0.2">
      <c r="A21" s="87">
        <v>4</v>
      </c>
      <c r="B21" s="45" t="s">
        <v>55</v>
      </c>
      <c r="C21" s="176">
        <v>179806.07</v>
      </c>
      <c r="D21" s="177">
        <v>100146.7</v>
      </c>
      <c r="E21" s="163">
        <f t="shared" si="0"/>
        <v>279952.77</v>
      </c>
    </row>
    <row r="22" spans="1:5" ht="22.5" x14ac:dyDescent="0.2">
      <c r="A22" s="87">
        <v>5</v>
      </c>
      <c r="B22" s="45" t="s">
        <v>56</v>
      </c>
      <c r="C22" s="41">
        <v>0</v>
      </c>
      <c r="D22" s="42">
        <v>0</v>
      </c>
      <c r="E22" s="163">
        <f t="shared" si="0"/>
        <v>0</v>
      </c>
    </row>
    <row r="23" spans="1:5" x14ac:dyDescent="0.2">
      <c r="A23" s="88">
        <v>6</v>
      </c>
      <c r="B23" s="46" t="s">
        <v>57</v>
      </c>
      <c r="C23" s="89">
        <v>0</v>
      </c>
      <c r="D23" s="90">
        <v>0</v>
      </c>
      <c r="E23" s="165">
        <f t="shared" si="0"/>
        <v>0</v>
      </c>
    </row>
    <row r="24" spans="1:5" ht="12" thickBot="1" x14ac:dyDescent="0.25">
      <c r="A24" s="93">
        <v>7</v>
      </c>
      <c r="B24" s="134" t="s">
        <v>58</v>
      </c>
      <c r="C24" s="135">
        <f>SUM(C7:C8,C21:C23,C16)</f>
        <v>1121392.27</v>
      </c>
      <c r="D24" s="135">
        <f>SUM(D7:D8,D21:D23,D16)</f>
        <v>599159.15729999996</v>
      </c>
      <c r="E24" s="136">
        <f t="shared" si="0"/>
        <v>1720551.4273000001</v>
      </c>
    </row>
    <row r="25" spans="1:5" ht="12" thickBot="1" x14ac:dyDescent="0.25">
      <c r="A25" s="47"/>
      <c r="B25" s="39" t="s">
        <v>59</v>
      </c>
      <c r="C25" s="39"/>
      <c r="D25" s="39"/>
      <c r="E25" s="39"/>
    </row>
    <row r="26" spans="1:5" ht="22.5" x14ac:dyDescent="0.2">
      <c r="A26" s="87">
        <v>8</v>
      </c>
      <c r="B26" s="48" t="s">
        <v>60</v>
      </c>
      <c r="C26" s="196">
        <v>0</v>
      </c>
      <c r="D26" s="197">
        <v>59860.82</v>
      </c>
      <c r="E26" s="162">
        <f t="shared" ref="E26:E34" si="1">C26+D26</f>
        <v>59860.82</v>
      </c>
    </row>
    <row r="27" spans="1:5" x14ac:dyDescent="0.2">
      <c r="A27" s="87">
        <v>9</v>
      </c>
      <c r="B27" s="49" t="s">
        <v>61</v>
      </c>
      <c r="C27" s="198">
        <v>1284.1400000000001</v>
      </c>
      <c r="D27" s="199">
        <v>176037</v>
      </c>
      <c r="E27" s="163">
        <f t="shared" si="1"/>
        <v>177321.14</v>
      </c>
    </row>
    <row r="28" spans="1:5" x14ac:dyDescent="0.2">
      <c r="A28" s="87">
        <v>10</v>
      </c>
      <c r="B28" s="49" t="s">
        <v>62</v>
      </c>
      <c r="C28" s="198">
        <v>0</v>
      </c>
      <c r="D28" s="199">
        <v>434686.1</v>
      </c>
      <c r="E28" s="163">
        <f t="shared" si="1"/>
        <v>434686.1</v>
      </c>
    </row>
    <row r="29" spans="1:5" x14ac:dyDescent="0.2">
      <c r="A29" s="87">
        <v>11</v>
      </c>
      <c r="B29" s="49" t="s">
        <v>63</v>
      </c>
      <c r="C29" s="198">
        <v>0</v>
      </c>
      <c r="D29" s="199">
        <v>0</v>
      </c>
      <c r="E29" s="163">
        <f t="shared" si="1"/>
        <v>0</v>
      </c>
    </row>
    <row r="30" spans="1:5" x14ac:dyDescent="0.2">
      <c r="A30" s="87">
        <v>12</v>
      </c>
      <c r="B30" s="49" t="s">
        <v>64</v>
      </c>
      <c r="C30" s="198">
        <v>0</v>
      </c>
      <c r="D30" s="199">
        <v>0</v>
      </c>
      <c r="E30" s="163">
        <f t="shared" si="1"/>
        <v>0</v>
      </c>
    </row>
    <row r="31" spans="1:5" x14ac:dyDescent="0.2">
      <c r="A31" s="87">
        <v>13</v>
      </c>
      <c r="B31" s="49" t="s">
        <v>65</v>
      </c>
      <c r="C31" s="198">
        <v>0</v>
      </c>
      <c r="D31" s="199">
        <v>0</v>
      </c>
      <c r="E31" s="163">
        <f t="shared" si="1"/>
        <v>0</v>
      </c>
    </row>
    <row r="32" spans="1:5" x14ac:dyDescent="0.2">
      <c r="A32" s="87">
        <v>14</v>
      </c>
      <c r="B32" s="52" t="s">
        <v>66</v>
      </c>
      <c r="C32" s="198">
        <v>0</v>
      </c>
      <c r="D32" s="199">
        <v>32751.040000000001</v>
      </c>
      <c r="E32" s="163">
        <f t="shared" si="1"/>
        <v>32751.040000000001</v>
      </c>
    </row>
    <row r="33" spans="1:5" ht="12" thickBot="1" x14ac:dyDescent="0.25">
      <c r="A33" s="91">
        <v>15</v>
      </c>
      <c r="B33" s="53" t="s">
        <v>67</v>
      </c>
      <c r="C33" s="137">
        <f>SUM(C26:C32)</f>
        <v>1284.1400000000001</v>
      </c>
      <c r="D33" s="138">
        <f>SUM(D26:D32)</f>
        <v>703334.96</v>
      </c>
      <c r="E33" s="139">
        <f t="shared" si="1"/>
        <v>704619.1</v>
      </c>
    </row>
    <row r="34" spans="1:5" ht="12" thickBot="1" x14ac:dyDescent="0.25">
      <c r="A34" s="98">
        <v>16</v>
      </c>
      <c r="B34" s="140" t="s">
        <v>68</v>
      </c>
      <c r="C34" s="135">
        <f>C24-C33</f>
        <v>1120108.1300000001</v>
      </c>
      <c r="D34" s="141">
        <f>D24-D33</f>
        <v>-104175.8027</v>
      </c>
      <c r="E34" s="136">
        <f t="shared" si="1"/>
        <v>1015932.3273000001</v>
      </c>
    </row>
    <row r="35" spans="1:5" ht="12" thickBot="1" x14ac:dyDescent="0.25">
      <c r="A35" s="92"/>
      <c r="B35" s="39" t="s">
        <v>69</v>
      </c>
      <c r="C35" s="39"/>
      <c r="D35" s="39"/>
      <c r="E35" s="39"/>
    </row>
    <row r="36" spans="1:5" x14ac:dyDescent="0.2">
      <c r="A36" s="93">
        <v>17</v>
      </c>
      <c r="B36" s="55" t="s">
        <v>70</v>
      </c>
      <c r="C36" s="142">
        <f>C37-C38</f>
        <v>287196.90999999997</v>
      </c>
      <c r="D36" s="143">
        <f>D37-D38</f>
        <v>2459.3900000000003</v>
      </c>
      <c r="E36" s="162">
        <f t="shared" ref="E36:E45" si="2">C36+D36</f>
        <v>289656.3</v>
      </c>
    </row>
    <row r="37" spans="1:5" ht="22.5" x14ac:dyDescent="0.2">
      <c r="A37" s="87">
        <v>17.100000000000001</v>
      </c>
      <c r="B37" s="56" t="s">
        <v>71</v>
      </c>
      <c r="C37" s="41">
        <v>724420.62</v>
      </c>
      <c r="D37" s="42">
        <v>3424.94</v>
      </c>
      <c r="E37" s="164">
        <f t="shared" si="2"/>
        <v>727845.55999999994</v>
      </c>
    </row>
    <row r="38" spans="1:5" ht="22.5" x14ac:dyDescent="0.2">
      <c r="A38" s="87">
        <v>17.2</v>
      </c>
      <c r="B38" s="56" t="s">
        <v>72</v>
      </c>
      <c r="C38" s="41">
        <v>437223.71</v>
      </c>
      <c r="D38" s="42">
        <v>965.55</v>
      </c>
      <c r="E38" s="164">
        <f t="shared" si="2"/>
        <v>438189.26</v>
      </c>
    </row>
    <row r="39" spans="1:5" x14ac:dyDescent="0.2">
      <c r="A39" s="87">
        <v>18</v>
      </c>
      <c r="B39" s="45" t="s">
        <v>73</v>
      </c>
      <c r="C39" s="50">
        <v>0</v>
      </c>
      <c r="D39" s="51">
        <v>0</v>
      </c>
      <c r="E39" s="163">
        <f t="shared" si="2"/>
        <v>0</v>
      </c>
    </row>
    <row r="40" spans="1:5" x14ac:dyDescent="0.2">
      <c r="A40" s="87">
        <v>19</v>
      </c>
      <c r="B40" s="45" t="s">
        <v>74</v>
      </c>
      <c r="C40" s="50">
        <v>0</v>
      </c>
      <c r="D40" s="51">
        <v>0</v>
      </c>
      <c r="E40" s="163">
        <f t="shared" si="2"/>
        <v>0</v>
      </c>
    </row>
    <row r="41" spans="1:5" ht="22.5" x14ac:dyDescent="0.2">
      <c r="A41" s="87">
        <v>20</v>
      </c>
      <c r="B41" s="45" t="s">
        <v>75</v>
      </c>
      <c r="C41" s="50">
        <v>1074.52</v>
      </c>
      <c r="D41" s="51">
        <v>0</v>
      </c>
      <c r="E41" s="163">
        <f t="shared" si="2"/>
        <v>1074.52</v>
      </c>
    </row>
    <row r="42" spans="1:5" x14ac:dyDescent="0.2">
      <c r="A42" s="87">
        <v>21</v>
      </c>
      <c r="B42" s="45" t="s">
        <v>76</v>
      </c>
      <c r="C42" s="50">
        <v>-191222.35</v>
      </c>
      <c r="D42" s="51">
        <v>0</v>
      </c>
      <c r="E42" s="163">
        <f t="shared" si="2"/>
        <v>-191222.35</v>
      </c>
    </row>
    <row r="43" spans="1:5" x14ac:dyDescent="0.2">
      <c r="A43" s="87">
        <v>22</v>
      </c>
      <c r="B43" s="45" t="s">
        <v>77</v>
      </c>
      <c r="C43" s="50">
        <v>-532609.92000000004</v>
      </c>
      <c r="D43" s="51">
        <v>0</v>
      </c>
      <c r="E43" s="163">
        <f t="shared" si="2"/>
        <v>-532609.92000000004</v>
      </c>
    </row>
    <row r="44" spans="1:5" x14ac:dyDescent="0.2">
      <c r="A44" s="88">
        <v>23</v>
      </c>
      <c r="B44" s="46" t="s">
        <v>78</v>
      </c>
      <c r="C44" s="94">
        <v>163705.12</v>
      </c>
      <c r="D44" s="95">
        <v>0</v>
      </c>
      <c r="E44" s="165">
        <f t="shared" si="2"/>
        <v>163705.12</v>
      </c>
    </row>
    <row r="45" spans="1:5" ht="12" thickBot="1" x14ac:dyDescent="0.25">
      <c r="A45" s="93">
        <v>24</v>
      </c>
      <c r="B45" s="140" t="s">
        <v>79</v>
      </c>
      <c r="C45" s="135">
        <f>SUM(C36,C39:C44)</f>
        <v>-271855.72000000009</v>
      </c>
      <c r="D45" s="141">
        <f>SUM(D36,D39:D44)</f>
        <v>2459.3900000000003</v>
      </c>
      <c r="E45" s="136">
        <f t="shared" si="2"/>
        <v>-269396.33000000007</v>
      </c>
    </row>
    <row r="46" spans="1:5" ht="12" thickBot="1" x14ac:dyDescent="0.25">
      <c r="A46" s="47"/>
      <c r="B46" s="39" t="s">
        <v>80</v>
      </c>
      <c r="C46" s="39"/>
      <c r="D46" s="39"/>
      <c r="E46" s="39"/>
    </row>
    <row r="47" spans="1:5" ht="22.5" x14ac:dyDescent="0.2">
      <c r="A47" s="87">
        <v>25</v>
      </c>
      <c r="B47" s="40" t="s">
        <v>81</v>
      </c>
      <c r="C47" s="50">
        <v>14820.07</v>
      </c>
      <c r="D47" s="51">
        <v>0</v>
      </c>
      <c r="E47" s="166">
        <f t="shared" ref="E47:E54" si="3">C47+D47</f>
        <v>14820.07</v>
      </c>
    </row>
    <row r="48" spans="1:5" x14ac:dyDescent="0.2">
      <c r="A48" s="87">
        <v>26</v>
      </c>
      <c r="B48" s="45" t="s">
        <v>82</v>
      </c>
      <c r="C48" s="50">
        <v>666792.04999999993</v>
      </c>
      <c r="D48" s="51">
        <v>0</v>
      </c>
      <c r="E48" s="167">
        <f t="shared" si="3"/>
        <v>666792.04999999993</v>
      </c>
    </row>
    <row r="49" spans="1:5" x14ac:dyDescent="0.2">
      <c r="A49" s="87">
        <v>27</v>
      </c>
      <c r="B49" s="45" t="s">
        <v>83</v>
      </c>
      <c r="C49" s="50">
        <v>225</v>
      </c>
      <c r="D49" s="51">
        <v>0</v>
      </c>
      <c r="E49" s="167">
        <f t="shared" si="3"/>
        <v>225</v>
      </c>
    </row>
    <row r="50" spans="1:5" x14ac:dyDescent="0.2">
      <c r="A50" s="87">
        <v>28</v>
      </c>
      <c r="B50" s="45" t="s">
        <v>84</v>
      </c>
      <c r="C50" s="50">
        <v>185828.94</v>
      </c>
      <c r="D50" s="51">
        <v>0</v>
      </c>
      <c r="E50" s="167">
        <f t="shared" si="3"/>
        <v>185828.94</v>
      </c>
    </row>
    <row r="51" spans="1:5" x14ac:dyDescent="0.2">
      <c r="A51" s="87">
        <v>29</v>
      </c>
      <c r="B51" s="45" t="s">
        <v>85</v>
      </c>
      <c r="C51" s="50">
        <v>84592.61</v>
      </c>
      <c r="D51" s="51">
        <v>0</v>
      </c>
      <c r="E51" s="167">
        <f t="shared" si="3"/>
        <v>84592.61</v>
      </c>
    </row>
    <row r="52" spans="1:5" x14ac:dyDescent="0.2">
      <c r="A52" s="87">
        <v>30</v>
      </c>
      <c r="B52" s="45" t="s">
        <v>86</v>
      </c>
      <c r="C52" s="50">
        <v>95712.450000000012</v>
      </c>
      <c r="D52" s="51">
        <v>0</v>
      </c>
      <c r="E52" s="167">
        <f t="shared" si="3"/>
        <v>95712.450000000012</v>
      </c>
    </row>
    <row r="53" spans="1:5" x14ac:dyDescent="0.2">
      <c r="A53" s="88">
        <v>31</v>
      </c>
      <c r="B53" s="57" t="s">
        <v>87</v>
      </c>
      <c r="C53" s="144">
        <f>SUM(C47:C52)</f>
        <v>1047971.1199999999</v>
      </c>
      <c r="D53" s="145">
        <f>SUM(D47:D52)</f>
        <v>0</v>
      </c>
      <c r="E53" s="168">
        <f t="shared" si="3"/>
        <v>1047971.1199999999</v>
      </c>
    </row>
    <row r="54" spans="1:5" ht="12" thickBot="1" x14ac:dyDescent="0.25">
      <c r="A54" s="93">
        <v>32</v>
      </c>
      <c r="B54" s="146" t="s">
        <v>88</v>
      </c>
      <c r="C54" s="147">
        <f>C45-C53</f>
        <v>-1319826.8399999999</v>
      </c>
      <c r="D54" s="148">
        <f>D45-D53</f>
        <v>2459.3900000000003</v>
      </c>
      <c r="E54" s="149">
        <f t="shared" si="3"/>
        <v>-1317367.45</v>
      </c>
    </row>
    <row r="55" spans="1:5" ht="12" thickBot="1" x14ac:dyDescent="0.25">
      <c r="A55" s="150"/>
      <c r="B55" s="150"/>
      <c r="C55" s="151"/>
      <c r="D55" s="151"/>
      <c r="E55" s="151"/>
    </row>
    <row r="56" spans="1:5" ht="12" thickBot="1" x14ac:dyDescent="0.25">
      <c r="A56" s="87">
        <v>33</v>
      </c>
      <c r="B56" s="76" t="s">
        <v>89</v>
      </c>
      <c r="C56" s="152">
        <f>C34+C54</f>
        <v>-199718.70999999973</v>
      </c>
      <c r="D56" s="153">
        <f>D34+D54</f>
        <v>-101716.4127</v>
      </c>
      <c r="E56" s="154">
        <f>C56+D56</f>
        <v>-301435.12269999972</v>
      </c>
    </row>
    <row r="57" spans="1:5" ht="12" thickBot="1" x14ac:dyDescent="0.25">
      <c r="A57" s="58"/>
      <c r="B57" s="59"/>
      <c r="C57" s="60"/>
      <c r="D57" s="61"/>
      <c r="E57" s="151"/>
    </row>
    <row r="58" spans="1:5" x14ac:dyDescent="0.2">
      <c r="A58" s="87">
        <v>34</v>
      </c>
      <c r="B58" s="40" t="s">
        <v>90</v>
      </c>
      <c r="C58" s="62">
        <v>1034430.34</v>
      </c>
      <c r="D58" s="63"/>
      <c r="E58" s="166">
        <f>C58</f>
        <v>1034430.34</v>
      </c>
    </row>
    <row r="59" spans="1:5" ht="22.5" x14ac:dyDescent="0.2">
      <c r="A59" s="87">
        <v>35</v>
      </c>
      <c r="B59" s="45" t="s">
        <v>91</v>
      </c>
      <c r="C59" s="64">
        <v>0</v>
      </c>
      <c r="D59" s="65"/>
      <c r="E59" s="167">
        <f>C59</f>
        <v>0</v>
      </c>
    </row>
    <row r="60" spans="1:5" ht="22.5" x14ac:dyDescent="0.2">
      <c r="A60" s="88">
        <v>36</v>
      </c>
      <c r="B60" s="46" t="s">
        <v>92</v>
      </c>
      <c r="C60" s="66">
        <v>0</v>
      </c>
      <c r="D60" s="67"/>
      <c r="E60" s="168">
        <f>C60</f>
        <v>0</v>
      </c>
    </row>
    <row r="61" spans="1:5" ht="12" thickBot="1" x14ac:dyDescent="0.25">
      <c r="A61" s="96">
        <v>37</v>
      </c>
      <c r="B61" s="140" t="s">
        <v>93</v>
      </c>
      <c r="C61" s="157">
        <f>SUM(C58:C60)</f>
        <v>1034430.34</v>
      </c>
      <c r="D61" s="68"/>
      <c r="E61" s="155">
        <f>C61</f>
        <v>1034430.34</v>
      </c>
    </row>
    <row r="62" spans="1:5" ht="12" thickBot="1" x14ac:dyDescent="0.25">
      <c r="A62" s="97"/>
      <c r="B62" s="69"/>
      <c r="C62" s="70"/>
      <c r="D62" s="70"/>
      <c r="E62" s="169"/>
    </row>
    <row r="63" spans="1:5" ht="23.25" thickBot="1" x14ac:dyDescent="0.25">
      <c r="A63" s="98">
        <v>38</v>
      </c>
      <c r="B63" s="71" t="s">
        <v>94</v>
      </c>
      <c r="C63" s="152">
        <f>C56-C61</f>
        <v>-1234149.0499999998</v>
      </c>
      <c r="D63" s="153">
        <f>D56</f>
        <v>-101716.4127</v>
      </c>
      <c r="E63" s="154">
        <f>C63+D63</f>
        <v>-1335865.4626999998</v>
      </c>
    </row>
    <row r="64" spans="1:5" s="75" customFormat="1" ht="12" thickBot="1" x14ac:dyDescent="0.25">
      <c r="A64" s="98">
        <v>39</v>
      </c>
      <c r="B64" s="72" t="s">
        <v>95</v>
      </c>
      <c r="C64" s="73">
        <v>0</v>
      </c>
      <c r="D64" s="74"/>
      <c r="E64" s="169">
        <f>C64</f>
        <v>0</v>
      </c>
    </row>
    <row r="65" spans="1:5" ht="12" thickBot="1" x14ac:dyDescent="0.25">
      <c r="A65" s="98">
        <v>40</v>
      </c>
      <c r="B65" s="76" t="s">
        <v>96</v>
      </c>
      <c r="C65" s="152">
        <f>C63-C64</f>
        <v>-1234149.0499999998</v>
      </c>
      <c r="D65" s="153">
        <f>D63</f>
        <v>-101716.4127</v>
      </c>
      <c r="E65" s="154">
        <f>C65+D65</f>
        <v>-1335865.4626999998</v>
      </c>
    </row>
    <row r="66" spans="1:5" s="75" customFormat="1" ht="12" thickBot="1" x14ac:dyDescent="0.25">
      <c r="A66" s="98">
        <v>41</v>
      </c>
      <c r="B66" s="77" t="s">
        <v>97</v>
      </c>
      <c r="C66" s="78">
        <v>-10542.88</v>
      </c>
      <c r="D66" s="79"/>
      <c r="E66" s="155">
        <f>C66</f>
        <v>-10542.88</v>
      </c>
    </row>
    <row r="67" spans="1:5" ht="12" thickBot="1" x14ac:dyDescent="0.25">
      <c r="A67" s="158">
        <v>42</v>
      </c>
      <c r="B67" s="159" t="s">
        <v>98</v>
      </c>
      <c r="C67" s="160">
        <f>C65+C66</f>
        <v>-1244691.9299999997</v>
      </c>
      <c r="D67" s="160">
        <f>D65</f>
        <v>-101716.4127</v>
      </c>
      <c r="E67" s="156">
        <f>C67+D67</f>
        <v>-1346408.3426999997</v>
      </c>
    </row>
    <row r="68" spans="1:5" ht="12" thickTop="1" x14ac:dyDescent="0.2">
      <c r="A68" s="80"/>
      <c r="B68" s="27"/>
      <c r="C68" s="81"/>
      <c r="D68" s="81"/>
      <c r="E68" s="170"/>
    </row>
    <row r="69" spans="1:5" x14ac:dyDescent="0.2">
      <c r="A69" s="82"/>
      <c r="B69" s="83" t="s">
        <v>106</v>
      </c>
      <c r="C69" s="84"/>
      <c r="D69" s="84"/>
      <c r="E69" s="171"/>
    </row>
    <row r="70" spans="1:5" x14ac:dyDescent="0.2">
      <c r="A70" s="82"/>
      <c r="B70" s="83"/>
      <c r="C70" s="84"/>
      <c r="D70" s="84"/>
      <c r="E70" s="171"/>
    </row>
    <row r="71" spans="1:5" x14ac:dyDescent="0.2">
      <c r="A71" s="82"/>
      <c r="B71" s="83"/>
      <c r="C71" s="84"/>
      <c r="D71" s="84"/>
      <c r="E71" s="171"/>
    </row>
    <row r="72" spans="1:5" x14ac:dyDescent="0.2">
      <c r="A72" s="83"/>
      <c r="B72" s="84"/>
      <c r="C72" s="84"/>
      <c r="D72" s="84"/>
      <c r="E72" s="171"/>
    </row>
    <row r="73" spans="1:5" x14ac:dyDescent="0.2">
      <c r="A73" s="83"/>
    </row>
  </sheetData>
  <sheetProtection formatCells="0" formatColumns="0" formatRows="0"/>
  <dataValidations count="1">
    <dataValidation type="date" operator="greaterThanOrEqual" allowBlank="1" showInputMessage="1" showErrorMessage="1" error="Date" promptTitle="Reporting Period" sqref="B2">
      <formula1>36526</formula1>
    </dataValidation>
  </dataValidations>
  <pageMargins left="0.7" right="0.7" top="0.75" bottom="0.75" header="0.3" footer="0.3"/>
  <pageSetup scale="78" orientation="portrait" r:id="rId1"/>
  <headerFooter>
    <oddHeader>&amp;Rდანართი N3</oddHeader>
  </headerFooter>
  <rowBreaks count="1" manualBreakCount="1">
    <brk id="4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2"/>
  <sheetViews>
    <sheetView zoomScale="80" zoomScaleNormal="80" zoomScaleSheetLayoutView="90" workbookViewId="0">
      <selection activeCell="G15" sqref="G15"/>
    </sheetView>
  </sheetViews>
  <sheetFormatPr defaultRowHeight="12" customHeight="1" x14ac:dyDescent="0.2"/>
  <cols>
    <col min="1" max="1" width="9.140625" style="100"/>
    <col min="2" max="2" width="66.42578125" style="100" customWidth="1"/>
    <col min="3" max="3" width="18.85546875" style="100" customWidth="1"/>
    <col min="4" max="16384" width="9.140625" style="100"/>
  </cols>
  <sheetData>
    <row r="1" spans="1:3" ht="12" customHeight="1" x14ac:dyDescent="0.2">
      <c r="A1" s="85" t="s">
        <v>0</v>
      </c>
      <c r="B1" s="118" t="s">
        <v>114</v>
      </c>
      <c r="C1" s="99"/>
    </row>
    <row r="2" spans="1:3" ht="12" customHeight="1" x14ac:dyDescent="0.2">
      <c r="A2" s="85" t="s">
        <v>1</v>
      </c>
      <c r="B2" s="181">
        <v>43373</v>
      </c>
      <c r="C2" s="101"/>
    </row>
    <row r="3" spans="1:3" ht="12" customHeight="1" thickBot="1" x14ac:dyDescent="0.25">
      <c r="A3" s="102"/>
      <c r="B3" s="103" t="s">
        <v>101</v>
      </c>
      <c r="C3" s="104"/>
    </row>
    <row r="4" spans="1:3" ht="12" customHeight="1" x14ac:dyDescent="0.2">
      <c r="A4" s="182" t="s">
        <v>99</v>
      </c>
      <c r="B4" s="183"/>
      <c r="C4" s="184"/>
    </row>
    <row r="5" spans="1:3" ht="12" customHeight="1" x14ac:dyDescent="0.2">
      <c r="A5" s="105">
        <v>1</v>
      </c>
      <c r="B5" s="188" t="s">
        <v>107</v>
      </c>
      <c r="C5" s="189"/>
    </row>
    <row r="6" spans="1:3" ht="12" customHeight="1" x14ac:dyDescent="0.2">
      <c r="A6" s="105">
        <v>2</v>
      </c>
      <c r="B6" s="188" t="s">
        <v>108</v>
      </c>
      <c r="C6" s="189"/>
    </row>
    <row r="7" spans="1:3" ht="12" customHeight="1" x14ac:dyDescent="0.2">
      <c r="A7" s="105">
        <v>3</v>
      </c>
      <c r="B7" s="188" t="s">
        <v>109</v>
      </c>
      <c r="C7" s="189"/>
    </row>
    <row r="8" spans="1:3" ht="12" customHeight="1" x14ac:dyDescent="0.2">
      <c r="A8" s="105">
        <v>4</v>
      </c>
      <c r="B8" s="188" t="s">
        <v>110</v>
      </c>
      <c r="C8" s="189"/>
    </row>
    <row r="9" spans="1:3" ht="12" customHeight="1" x14ac:dyDescent="0.2">
      <c r="A9" s="105">
        <v>5</v>
      </c>
      <c r="B9" s="190"/>
      <c r="C9" s="191"/>
    </row>
    <row r="10" spans="1:3" ht="12" customHeight="1" x14ac:dyDescent="0.2">
      <c r="A10" s="111"/>
      <c r="B10" s="114"/>
      <c r="C10" s="174"/>
    </row>
    <row r="11" spans="1:3" ht="12" customHeight="1" x14ac:dyDescent="0.2">
      <c r="A11" s="185" t="s">
        <v>100</v>
      </c>
      <c r="B11" s="186"/>
      <c r="C11" s="187"/>
    </row>
    <row r="12" spans="1:3" ht="12" customHeight="1" x14ac:dyDescent="0.2">
      <c r="A12" s="105">
        <v>1</v>
      </c>
      <c r="B12" s="190" t="s">
        <v>108</v>
      </c>
      <c r="C12" s="191"/>
    </row>
    <row r="13" spans="1:3" ht="12" customHeight="1" x14ac:dyDescent="0.2">
      <c r="A13" s="105">
        <v>2</v>
      </c>
      <c r="B13" s="190" t="s">
        <v>111</v>
      </c>
      <c r="C13" s="191"/>
    </row>
    <row r="14" spans="1:3" ht="12" customHeight="1" x14ac:dyDescent="0.2">
      <c r="A14" s="105">
        <v>3</v>
      </c>
      <c r="B14" s="190"/>
      <c r="C14" s="191"/>
    </row>
    <row r="15" spans="1:3" ht="12" customHeight="1" x14ac:dyDescent="0.2">
      <c r="A15" s="105">
        <v>4</v>
      </c>
      <c r="B15" s="190"/>
      <c r="C15" s="191"/>
    </row>
    <row r="16" spans="1:3" ht="12" customHeight="1" x14ac:dyDescent="0.2">
      <c r="A16" s="105">
        <v>5</v>
      </c>
      <c r="B16" s="190"/>
      <c r="C16" s="191"/>
    </row>
    <row r="17" spans="1:4" ht="12" customHeight="1" x14ac:dyDescent="0.2">
      <c r="A17" s="111"/>
      <c r="B17" s="114"/>
      <c r="C17" s="174"/>
    </row>
    <row r="18" spans="1:4" ht="12" customHeight="1" x14ac:dyDescent="0.2">
      <c r="A18" s="193" t="s">
        <v>103</v>
      </c>
      <c r="B18" s="194"/>
      <c r="C18" s="195"/>
    </row>
    <row r="19" spans="1:4" ht="12" customHeight="1" x14ac:dyDescent="0.2">
      <c r="A19" s="105"/>
      <c r="B19" s="107" t="s">
        <v>104</v>
      </c>
      <c r="C19" s="115" t="s">
        <v>105</v>
      </c>
    </row>
    <row r="20" spans="1:4" ht="12" customHeight="1" x14ac:dyDescent="0.2">
      <c r="A20" s="105">
        <v>1</v>
      </c>
      <c r="B20" s="180" t="s">
        <v>112</v>
      </c>
      <c r="C20" s="116">
        <v>1</v>
      </c>
    </row>
    <row r="21" spans="1:4" ht="12" customHeight="1" x14ac:dyDescent="0.2">
      <c r="A21" s="105">
        <v>2</v>
      </c>
      <c r="B21" s="106"/>
      <c r="C21" s="116"/>
    </row>
    <row r="22" spans="1:4" ht="12" customHeight="1" x14ac:dyDescent="0.2">
      <c r="A22" s="105">
        <v>3</v>
      </c>
      <c r="B22" s="106"/>
      <c r="C22" s="116"/>
    </row>
    <row r="23" spans="1:4" ht="12" customHeight="1" x14ac:dyDescent="0.2">
      <c r="A23" s="105">
        <v>4</v>
      </c>
      <c r="B23" s="106"/>
      <c r="C23" s="116"/>
    </row>
    <row r="24" spans="1:4" ht="12" customHeight="1" x14ac:dyDescent="0.2">
      <c r="A24" s="105">
        <v>5</v>
      </c>
      <c r="B24" s="106"/>
      <c r="C24" s="116"/>
    </row>
    <row r="25" spans="1:4" ht="12" customHeight="1" x14ac:dyDescent="0.2">
      <c r="A25" s="105">
        <v>6</v>
      </c>
      <c r="B25" s="106"/>
      <c r="C25" s="116"/>
    </row>
    <row r="26" spans="1:4" ht="12" customHeight="1" x14ac:dyDescent="0.2">
      <c r="A26" s="105">
        <v>7</v>
      </c>
      <c r="B26" s="106"/>
      <c r="C26" s="116"/>
    </row>
    <row r="27" spans="1:4" ht="12" customHeight="1" x14ac:dyDescent="0.2">
      <c r="A27" s="105">
        <v>8</v>
      </c>
      <c r="B27" s="106"/>
      <c r="C27" s="116"/>
    </row>
    <row r="28" spans="1:4" ht="12" customHeight="1" x14ac:dyDescent="0.2">
      <c r="A28" s="105">
        <v>9</v>
      </c>
      <c r="B28" s="106"/>
      <c r="C28" s="116"/>
    </row>
    <row r="29" spans="1:4" ht="12" customHeight="1" x14ac:dyDescent="0.2">
      <c r="A29" s="105">
        <v>10</v>
      </c>
      <c r="B29" s="106"/>
      <c r="C29" s="116"/>
    </row>
    <row r="30" spans="1:4" ht="12" customHeight="1" x14ac:dyDescent="0.2">
      <c r="A30" s="111"/>
      <c r="B30" s="112"/>
      <c r="C30" s="113"/>
      <c r="D30" s="175"/>
    </row>
    <row r="31" spans="1:4" ht="12" customHeight="1" x14ac:dyDescent="0.2">
      <c r="A31" s="193" t="s">
        <v>102</v>
      </c>
      <c r="B31" s="194"/>
      <c r="C31" s="194"/>
      <c r="D31" s="175"/>
    </row>
    <row r="32" spans="1:4" ht="12" customHeight="1" x14ac:dyDescent="0.2">
      <c r="A32" s="105"/>
      <c r="B32" s="107" t="s">
        <v>104</v>
      </c>
      <c r="C32" s="115" t="s">
        <v>105</v>
      </c>
    </row>
    <row r="33" spans="1:3" ht="12" customHeight="1" x14ac:dyDescent="0.2">
      <c r="A33" s="105">
        <v>1</v>
      </c>
      <c r="B33" s="107" t="s">
        <v>115</v>
      </c>
      <c r="C33" s="115">
        <v>50</v>
      </c>
    </row>
    <row r="34" spans="1:3" ht="12" customHeight="1" x14ac:dyDescent="0.2">
      <c r="A34" s="105">
        <v>2</v>
      </c>
      <c r="B34" s="107" t="s">
        <v>116</v>
      </c>
      <c r="C34" s="115">
        <v>16.7</v>
      </c>
    </row>
    <row r="35" spans="1:3" ht="12" customHeight="1" x14ac:dyDescent="0.2">
      <c r="A35" s="105">
        <v>3</v>
      </c>
      <c r="B35" s="107" t="s">
        <v>108</v>
      </c>
      <c r="C35" s="115">
        <v>16.649999999999999</v>
      </c>
    </row>
    <row r="36" spans="1:3" ht="12" customHeight="1" x14ac:dyDescent="0.2">
      <c r="A36" s="105">
        <v>4</v>
      </c>
      <c r="B36" s="107" t="s">
        <v>109</v>
      </c>
      <c r="C36" s="115">
        <v>16.649999999999999</v>
      </c>
    </row>
    <row r="37" spans="1:3" ht="12" customHeight="1" x14ac:dyDescent="0.2">
      <c r="A37" s="105">
        <v>5</v>
      </c>
      <c r="B37" s="107"/>
      <c r="C37" s="115"/>
    </row>
    <row r="38" spans="1:3" ht="12" customHeight="1" x14ac:dyDescent="0.2">
      <c r="A38" s="105">
        <v>6</v>
      </c>
      <c r="B38" s="107"/>
      <c r="C38" s="115"/>
    </row>
    <row r="39" spans="1:3" ht="12" customHeight="1" x14ac:dyDescent="0.2">
      <c r="A39" s="105">
        <v>7</v>
      </c>
      <c r="B39" s="107"/>
      <c r="C39" s="115"/>
    </row>
    <row r="40" spans="1:3" ht="12" customHeight="1" x14ac:dyDescent="0.2">
      <c r="A40" s="105">
        <v>8</v>
      </c>
      <c r="B40" s="106"/>
      <c r="C40" s="116"/>
    </row>
    <row r="41" spans="1:3" ht="12" customHeight="1" x14ac:dyDescent="0.2">
      <c r="A41" s="105">
        <v>9</v>
      </c>
      <c r="B41" s="106"/>
      <c r="C41" s="116"/>
    </row>
    <row r="42" spans="1:3" ht="12" customHeight="1" thickBot="1" x14ac:dyDescent="0.25">
      <c r="A42" s="108">
        <v>10</v>
      </c>
      <c r="B42" s="109"/>
      <c r="C42" s="117"/>
    </row>
    <row r="43" spans="1:3" ht="12" customHeight="1" x14ac:dyDescent="0.2">
      <c r="A43" s="110"/>
      <c r="B43" s="110"/>
      <c r="C43" s="110"/>
    </row>
    <row r="44" spans="1:3" ht="12" customHeight="1" x14ac:dyDescent="0.2">
      <c r="A44" s="110"/>
      <c r="B44" s="192" t="s">
        <v>106</v>
      </c>
      <c r="C44" s="192"/>
    </row>
    <row r="45" spans="1:3" ht="12" customHeight="1" x14ac:dyDescent="0.2">
      <c r="A45" s="110"/>
      <c r="B45" s="110"/>
      <c r="C45" s="110"/>
    </row>
    <row r="46" spans="1:3" ht="12" customHeight="1" x14ac:dyDescent="0.2">
      <c r="A46" s="110"/>
      <c r="B46" s="110"/>
      <c r="C46" s="110"/>
    </row>
    <row r="47" spans="1:3" ht="12" customHeight="1" x14ac:dyDescent="0.2">
      <c r="A47" s="110"/>
      <c r="B47" s="110"/>
      <c r="C47" s="110"/>
    </row>
    <row r="48" spans="1:3" ht="12" customHeight="1" x14ac:dyDescent="0.2">
      <c r="A48" s="110"/>
      <c r="B48" s="110"/>
      <c r="C48" s="110"/>
    </row>
    <row r="49" spans="1:3" ht="12" customHeight="1" x14ac:dyDescent="0.2">
      <c r="A49" s="110"/>
      <c r="B49" s="110"/>
      <c r="C49" s="110"/>
    </row>
    <row r="50" spans="1:3" ht="12" customHeight="1" x14ac:dyDescent="0.2">
      <c r="A50" s="110"/>
      <c r="B50" s="110"/>
      <c r="C50" s="110"/>
    </row>
    <row r="51" spans="1:3" ht="12" customHeight="1" x14ac:dyDescent="0.2">
      <c r="A51" s="110"/>
      <c r="B51" s="110"/>
      <c r="C51" s="110"/>
    </row>
    <row r="52" spans="1:3" ht="12" customHeight="1" x14ac:dyDescent="0.2">
      <c r="A52" s="110"/>
      <c r="B52" s="110"/>
      <c r="C52" s="110"/>
    </row>
  </sheetData>
  <mergeCells count="15">
    <mergeCell ref="B44:C44"/>
    <mergeCell ref="A31:C31"/>
    <mergeCell ref="A18:C18"/>
    <mergeCell ref="B12:C12"/>
    <mergeCell ref="B13:C13"/>
    <mergeCell ref="B14:C14"/>
    <mergeCell ref="B15:C15"/>
    <mergeCell ref="B16:C16"/>
    <mergeCell ref="A4:C4"/>
    <mergeCell ref="A11:C11"/>
    <mergeCell ref="B5:C5"/>
    <mergeCell ref="B6:C6"/>
    <mergeCell ref="B7:C7"/>
    <mergeCell ref="B8:C8"/>
    <mergeCell ref="B9:C9"/>
  </mergeCells>
  <dataValidations count="1">
    <dataValidation type="date" operator="greaterThanOrEqual" allowBlank="1" showInputMessage="1" showErrorMessage="1" error="Date" promptTitle="Reporting Period" sqref="B2">
      <formula1>36526</formula1>
    </dataValidation>
  </dataValidations>
  <pageMargins left="0.7" right="0.7" top="0.75" bottom="0.75" header="0.3" footer="0.3"/>
  <pageSetup scale="95" orientation="portrait" r:id="rId1"/>
  <headerFooter>
    <oddHeader>&amp;Rდანართი N3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RC</vt:lpstr>
      <vt:lpstr>RI</vt:lpstr>
      <vt:lpstr>Info</vt:lpstr>
      <vt:lpstr>Info!Print_Area</vt:lpstr>
      <vt:lpstr>'RC'!Print_Area</vt:lpstr>
      <vt:lpstr>RI!Print_Area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Avtandil Maisuradze</dc:creator>
  <cp:lastModifiedBy>Nino Kvinikadze</cp:lastModifiedBy>
  <cp:lastPrinted>2018-02-06T12:54:27Z</cp:lastPrinted>
  <dcterms:created xsi:type="dcterms:W3CDTF">2018-01-24T12:10:23Z</dcterms:created>
  <dcterms:modified xsi:type="dcterms:W3CDTF">2018-10-15T09:29:29Z</dcterms:modified>
</cp:coreProperties>
</file>